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inagentura.sharepoint.com/sites/Intranetas/Fail serveris/Investicijų valdymo departamentas/VSS/2021-2027/Vertinimas/„Skatinti įmones pereiti link neutralios klimatui ekonomikos“ pažangos priemonė/EVE pramonei/02-056-K/Dokumentai kvietimui/Dokumentai kvietimui/"/>
    </mc:Choice>
  </mc:AlternateContent>
  <xr:revisionPtr revIDLastSave="4485" documentId="8_{7A91DB9C-D508-4853-9E40-37EE07EF5473}" xr6:coauthVersionLast="47" xr6:coauthVersionMax="47" xr10:uidLastSave="{DCD4F5DF-B5F4-448B-867E-950682F60761}"/>
  <bookViews>
    <workbookView xWindow="-108" yWindow="-108" windowWidth="23256" windowHeight="12576" activeTab="13" xr2:uid="{7C84D3D2-9BB1-4DC7-8AB9-CC5BBDC697A2}"/>
  </bookViews>
  <sheets>
    <sheet name="INSTRUKCIJA" sheetId="6" r:id="rId1"/>
    <sheet name="1. Veiklos ir pajamos" sheetId="7" r:id="rId2"/>
    <sheet name="2. CO2 mažinimas" sheetId="1" r:id="rId3"/>
    <sheet name="3. Energijos taupymas" sheetId="2" r:id="rId4"/>
    <sheet name="Skaičiavimo lentelė" sheetId="3" r:id="rId5"/>
    <sheet name="Lapas1" sheetId="14" state="hidden" r:id="rId6"/>
    <sheet name="4. Tinkamos finansuoti šlaidos" sheetId="8" r:id="rId7"/>
    <sheet name="5. Projekto įgyvendinimo vieta" sheetId="9" r:id="rId8"/>
    <sheet name="6. Veiklai taikomi reikalavimai" sheetId="10" r:id="rId9"/>
    <sheet name="7. Įranga ir techn. sprendimai" sheetId="13" r:id="rId10"/>
    <sheet name="SVV ryšiai" sheetId="11" r:id="rId11"/>
    <sheet name="SVV schema" sheetId="12" r:id="rId12"/>
    <sheet name="SVV sunkumai" sheetId="15" r:id="rId13"/>
    <sheet name="Didelės įmonės ryšiai" sheetId="16" r:id="rId14"/>
    <sheet name="Didelės įmonės schema" sheetId="17" r:id="rId15"/>
    <sheet name="Didelės įmonės sunkumai" sheetId="18"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 l="1"/>
  <c r="D30" i="1"/>
  <c r="E30" i="1"/>
  <c r="C37" i="3"/>
  <c r="C36" i="3"/>
  <c r="D35" i="3"/>
  <c r="C35" i="3"/>
  <c r="P36" i="3"/>
  <c r="P42" i="3" s="1"/>
  <c r="P43" i="3" s="1"/>
  <c r="P44" i="3" s="1"/>
  <c r="H51" i="18"/>
  <c r="H50" i="18"/>
  <c r="G48" i="18"/>
  <c r="H48" i="18"/>
  <c r="I48" i="18"/>
  <c r="F48" i="18"/>
  <c r="I41" i="18"/>
  <c r="G41" i="18"/>
  <c r="H41" i="18"/>
  <c r="F41" i="18"/>
  <c r="G11" i="15"/>
  <c r="G12" i="15"/>
  <c r="G13" i="15"/>
  <c r="G14" i="15"/>
  <c r="G15" i="15"/>
  <c r="G16" i="15"/>
  <c r="G17" i="15"/>
  <c r="G18" i="15"/>
  <c r="G19" i="15"/>
  <c r="G20" i="15"/>
  <c r="G10" i="15"/>
  <c r="G11" i="18"/>
  <c r="G12" i="18"/>
  <c r="G13" i="18"/>
  <c r="G14" i="18"/>
  <c r="G15" i="18"/>
  <c r="G16" i="18"/>
  <c r="G17" i="18"/>
  <c r="G18" i="18"/>
  <c r="G19" i="18"/>
  <c r="G20" i="18"/>
  <c r="G10" i="18"/>
  <c r="I11" i="18"/>
  <c r="I12" i="18"/>
  <c r="I13" i="18"/>
  <c r="I14" i="18"/>
  <c r="I15" i="18"/>
  <c r="I16" i="18"/>
  <c r="I17" i="18"/>
  <c r="I18" i="18"/>
  <c r="I19" i="18"/>
  <c r="I20" i="18"/>
  <c r="I10" i="18"/>
  <c r="H11" i="18"/>
  <c r="H12" i="18"/>
  <c r="H13" i="18"/>
  <c r="H14" i="18"/>
  <c r="H15" i="18"/>
  <c r="H16" i="18"/>
  <c r="H17" i="18"/>
  <c r="H18" i="18"/>
  <c r="H19" i="18"/>
  <c r="H20" i="18"/>
  <c r="H10" i="18"/>
  <c r="H24" i="18"/>
  <c r="H24" i="15"/>
  <c r="H23" i="15"/>
  <c r="I21" i="15"/>
  <c r="H21" i="15"/>
  <c r="F21" i="15"/>
  <c r="I11" i="15"/>
  <c r="I12" i="15"/>
  <c r="I13" i="15"/>
  <c r="I14" i="15"/>
  <c r="I15" i="15"/>
  <c r="I16" i="15"/>
  <c r="I17" i="15"/>
  <c r="I18" i="15"/>
  <c r="I19" i="15"/>
  <c r="I20" i="15"/>
  <c r="I10" i="15"/>
  <c r="H11" i="15"/>
  <c r="H12" i="15"/>
  <c r="H13" i="15"/>
  <c r="H14" i="15"/>
  <c r="H15" i="15"/>
  <c r="H16" i="15"/>
  <c r="H17" i="15"/>
  <c r="H18" i="15"/>
  <c r="H19" i="15"/>
  <c r="H20" i="15"/>
  <c r="H10" i="15"/>
  <c r="P12" i="7"/>
  <c r="O12" i="7"/>
  <c r="N12" i="7"/>
  <c r="P4" i="7"/>
  <c r="O4" i="7"/>
  <c r="N4" i="7"/>
  <c r="P14" i="7"/>
  <c r="O14" i="7"/>
  <c r="B55" i="3"/>
  <c r="B45" i="3"/>
  <c r="H36" i="3"/>
  <c r="C15" i="3"/>
  <c r="D15" i="3" s="1"/>
  <c r="D13" i="1" s="1"/>
  <c r="C21" i="3"/>
  <c r="D21" i="3" s="1"/>
  <c r="J52" i="3"/>
  <c r="J36" i="3"/>
  <c r="J42" i="3" s="1"/>
  <c r="P52" i="3"/>
  <c r="E21" i="14"/>
  <c r="C29" i="3" l="1"/>
  <c r="D29" i="3" s="1"/>
  <c r="D24" i="1" s="1"/>
  <c r="G21" i="15"/>
  <c r="H23" i="18"/>
  <c r="P53" i="3"/>
  <c r="P54" i="3" s="1"/>
  <c r="E19" i="1" s="1"/>
  <c r="J43" i="3"/>
  <c r="J44" i="3" s="1"/>
  <c r="E24" i="1" s="1"/>
  <c r="J53" i="3"/>
  <c r="J54" i="3"/>
  <c r="E13" i="1" s="1"/>
  <c r="D7" i="2"/>
  <c r="D19" i="1"/>
  <c r="N52" i="3" l="1"/>
  <c r="M52" i="3"/>
  <c r="C19" i="3"/>
  <c r="C18" i="3"/>
  <c r="N36" i="3"/>
  <c r="N42" i="3" s="1"/>
  <c r="M36" i="3"/>
  <c r="D10" i="2" s="1"/>
  <c r="O36" i="3"/>
  <c r="C34" i="3" s="1"/>
  <c r="D34" i="3" s="1"/>
  <c r="O52" i="3"/>
  <c r="L52" i="3"/>
  <c r="K52" i="3"/>
  <c r="I52" i="3"/>
  <c r="H52" i="3"/>
  <c r="L36" i="3"/>
  <c r="C31" i="3" s="1"/>
  <c r="D31" i="3" s="1"/>
  <c r="K36" i="3"/>
  <c r="D8" i="2" s="1"/>
  <c r="I36" i="3"/>
  <c r="C28" i="3" s="1"/>
  <c r="D28" i="3" s="1"/>
  <c r="D5" i="2"/>
  <c r="C20" i="3"/>
  <c r="C17" i="3"/>
  <c r="C16" i="3"/>
  <c r="D16" i="3" s="1"/>
  <c r="C14" i="3"/>
  <c r="C13" i="3"/>
  <c r="D17" i="3" l="1"/>
  <c r="D15" i="1" s="1"/>
  <c r="C23" i="3"/>
  <c r="D20" i="3"/>
  <c r="D18" i="1" s="1"/>
  <c r="D19" i="3"/>
  <c r="D17" i="1" s="1"/>
  <c r="D18" i="3"/>
  <c r="D16" i="1" s="1"/>
  <c r="D14" i="3"/>
  <c r="D12" i="1" s="1"/>
  <c r="M53" i="3"/>
  <c r="C32" i="3"/>
  <c r="D13" i="3"/>
  <c r="C33" i="3"/>
  <c r="N53" i="3"/>
  <c r="N43" i="3"/>
  <c r="C30" i="3"/>
  <c r="M42" i="3"/>
  <c r="M43" i="3" s="1"/>
  <c r="D11" i="2"/>
  <c r="D12" i="2"/>
  <c r="D9" i="2"/>
  <c r="D14" i="1"/>
  <c r="L42" i="3"/>
  <c r="I53" i="3"/>
  <c r="D6" i="2"/>
  <c r="O42" i="3"/>
  <c r="H42" i="3"/>
  <c r="K53" i="3"/>
  <c r="K54" i="3" s="1"/>
  <c r="L53" i="3"/>
  <c r="O53" i="3"/>
  <c r="K42" i="3"/>
  <c r="C27" i="3"/>
  <c r="D27" i="3" s="1"/>
  <c r="I42" i="3"/>
  <c r="H53" i="3"/>
  <c r="D23" i="1"/>
  <c r="D26" i="1"/>
  <c r="D25" i="1" l="1"/>
  <c r="D30" i="3"/>
  <c r="D33" i="3"/>
  <c r="D28" i="1" s="1"/>
  <c r="D11" i="1"/>
  <c r="D10" i="1" s="1"/>
  <c r="C22" i="3"/>
  <c r="D32" i="3"/>
  <c r="O54" i="3"/>
  <c r="E18" i="1" s="1"/>
  <c r="N44" i="3"/>
  <c r="E28" i="1" s="1"/>
  <c r="N54" i="3"/>
  <c r="E17" i="1" s="1"/>
  <c r="M44" i="3"/>
  <c r="E27" i="1" s="1"/>
  <c r="M54" i="3"/>
  <c r="E16" i="1" s="1"/>
  <c r="L54" i="3"/>
  <c r="E15" i="1" s="1"/>
  <c r="I54" i="3"/>
  <c r="E12" i="1" s="1"/>
  <c r="H54" i="3"/>
  <c r="B56" i="3" s="1"/>
  <c r="E14" i="1"/>
  <c r="D4" i="2"/>
  <c r="O43" i="3"/>
  <c r="L43" i="3"/>
  <c r="K43" i="3"/>
  <c r="K44" i="3" s="1"/>
  <c r="I43" i="3"/>
  <c r="H43" i="3"/>
  <c r="D22" i="1"/>
  <c r="D27" i="1" l="1"/>
  <c r="D21" i="1" s="1"/>
  <c r="E31" i="1" s="1"/>
  <c r="E11" i="1"/>
  <c r="E10" i="1" s="1"/>
  <c r="O44" i="3"/>
  <c r="E29" i="1" s="1"/>
  <c r="L44" i="3"/>
  <c r="E26" i="1" s="1"/>
  <c r="I44" i="3"/>
  <c r="E23" i="1" s="1"/>
  <c r="H44" i="3"/>
  <c r="E25" i="1"/>
  <c r="E22" i="1" l="1"/>
  <c r="E21" i="1" s="1"/>
  <c r="B4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Tomas Paulaitis</author>
  </authors>
  <commentList>
    <comment ref="B29" authorId="0" shapeId="0" xr:uid="{EF390EC4-C56A-4AA2-99CF-2FC4185FF2F0}">
      <text>
        <r>
          <rPr>
            <b/>
            <sz val="9"/>
            <color indexed="81"/>
            <rFont val="Tahoma"/>
            <family val="2"/>
            <charset val="186"/>
          </rPr>
          <t>https://e-seimas.lrs.lt/portal/legalAct/lt/TAD/TAIS.324459/EpBoWxVibC</t>
        </r>
        <r>
          <rPr>
            <sz val="9"/>
            <color indexed="81"/>
            <rFont val="Tahoma"/>
            <family val="2"/>
            <charset val="186"/>
          </rPr>
          <t xml:space="preserve">
</t>
        </r>
      </text>
    </comment>
    <comment ref="C29" authorId="0" shapeId="0" xr:uid="{46788F0B-9FE5-4B1A-BA08-7372D5140F53}">
      <text>
        <r>
          <rPr>
            <b/>
            <sz val="9"/>
            <color indexed="81"/>
            <rFont val="Tahoma"/>
            <family val="2"/>
            <charset val="186"/>
          </rPr>
          <t>http://klimatas.gamta.lt/cms/index?rubricId=b83233ea-a295-4e27-a50d-be1a6f748aee</t>
        </r>
        <r>
          <rPr>
            <sz val="9"/>
            <color indexed="81"/>
            <rFont val="Tahoma"/>
            <family val="2"/>
            <charset val="186"/>
          </rPr>
          <t xml:space="preserve">
</t>
        </r>
      </text>
    </comment>
    <comment ref="G29" authorId="0" shapeId="0" xr:uid="{6BD81CD7-EA41-47EB-9DA8-CC3D60A7F68B}">
      <text>
        <r>
          <rPr>
            <b/>
            <sz val="9"/>
            <color indexed="81"/>
            <rFont val="Tahoma"/>
            <family val="2"/>
            <charset val="186"/>
          </rPr>
          <t>https://e-seimas.lrs.lt/portal/legalActEditions/lt/TAD/15767120a80711e68987e8320e9a5185</t>
        </r>
        <r>
          <rPr>
            <sz val="9"/>
            <color indexed="81"/>
            <rFont val="Tahoma"/>
            <family val="2"/>
            <charset val="186"/>
          </rPr>
          <t xml:space="preserve">
</t>
        </r>
      </text>
    </comment>
    <comment ref="G30" authorId="0" shapeId="0" xr:uid="{8403C236-7BE7-4FE9-A732-40B38F7F7A27}">
      <text>
        <r>
          <rPr>
            <sz val="9"/>
            <color indexed="81"/>
            <rFont val="Tahoma"/>
            <family val="2"/>
            <charset val="186"/>
          </rPr>
          <t xml:space="preserve">Suskaičiuota pagal emisijos faktorių pateiktą http://klimatas.gamta.lt/cms/index?rubricId=b83233ea-a295-4e27-a50d-be1a6f748aee
</t>
        </r>
      </text>
    </comment>
  </commentList>
</comments>
</file>

<file path=xl/sharedStrings.xml><?xml version="1.0" encoding="utf-8"?>
<sst xmlns="http://schemas.openxmlformats.org/spreadsheetml/2006/main" count="531" uniqueCount="358">
  <si>
    <t>2022–2030 metų plėtros programos valdytojos Lietuvos Respublikos ekonomikos ir inovacijų ministerijos ekonomikos transformacijos ir konkurencingumo plėtros programos pažangos priemonės Nr. 05-001-01-04-02 „Skatinti įmones pereiti link neutralios klimatui ekonomikos“ veiklos „Didinti energijos vartojimo efektyvumą pramonės įmonėse“ projektų finansavimo sąlygų aprašo 3 priedas</t>
  </si>
  <si>
    <t> </t>
  </si>
  <si>
    <t>INFORMACIJOS, REIKALINGOS PROJEKTO ATITIKČIAI PROJEKTŲ ATRANKOS KRITERIJAMS ĮVERTINTI, PATEIKIMO LENTELĖ</t>
  </si>
  <si>
    <t>Duomenys apie PĮP:</t>
  </si>
  <si>
    <t>Pareiškėjo pavadinimas</t>
  </si>
  <si>
    <t>Projekto pavadinimas</t>
  </si>
  <si>
    <t>Kartu su PĮP pareiškėjas turi pateikti informaciją, reikalingą PFSA nuostatoms ir projektų atrankos kriterijams įvertinti, t.y. užpildyti PFSA 3 priedą:</t>
  </si>
  <si>
    <r>
      <t>1. Pareiškėjo vykdomos veiklos priskiriamos Ekonominės veiklos rūšių klasifikatoriui (EVRK 2 red.)</t>
    </r>
    <r>
      <rPr>
        <sz val="10"/>
        <color rgb="FF000000"/>
        <rFont val="Verdana"/>
        <family val="2"/>
        <charset val="186"/>
      </rPr>
      <t xml:space="preserve">, vadovaujamasi Valstybės duomenų agentūros generalinio direktoriaus įsakymu tvirtinamu Ekonominės veiklos rūšių klasifikatoriumi. Naudojama nustatant projektų atitiktį PFSA 2.2.1 papunkčiui ir PFSA 9 punkte nurodytam specialiajam projektų atrankos kriterijui Nr. 2. </t>
    </r>
    <r>
      <rPr>
        <b/>
        <sz val="10"/>
        <color rgb="FF000000"/>
        <rFont val="Verdana"/>
        <family val="2"/>
        <charset val="186"/>
      </rPr>
      <t xml:space="preserve">Pildomas lapas „1. Veikla ir pajamos“ </t>
    </r>
  </si>
  <si>
    <r>
      <t>2. Pareiškėjo planuojamas sumažinti išmetamo ŠESD kiekis</t>
    </r>
    <r>
      <rPr>
        <sz val="10"/>
        <color rgb="FF000000"/>
        <rFont val="Verdana"/>
      </rPr>
      <t xml:space="preserve">, taikoma vertinant projekto atitiktį PFSA 9 punkte nurodytam specialiajam projektų atrankos kriterijui Nr. 3 ir prioritetiniam kriterijui Nr. 4: „Projektu siekiama bent 30 proc. sumažinti tiesiogiai ir netiesiogiai išmetamų šiltnamio efektą sukeliančių dujų kiekį, palyginti su EVE audito ataskaitoje nurodytu bendru įmonės (pareiškėjo) arba procesų metu išmetamu kiekiu“. </t>
    </r>
    <r>
      <rPr>
        <b/>
        <sz val="10"/>
        <color rgb="FF000000"/>
        <rFont val="Verdana"/>
      </rPr>
      <t>Pildomas lapas „2. CO2 mažinimas“ ir lapas  „Skaičiavimo lentelė“</t>
    </r>
  </si>
  <si>
    <r>
      <t>3. Pareiškėjo planuojamos sumažinti metinės pirminės energijos sąnaudos</t>
    </r>
    <r>
      <rPr>
        <sz val="10"/>
        <color rgb="FF000000"/>
        <rFont val="Verdana"/>
      </rPr>
      <t xml:space="preserve">, taikoma vertinant projekto atitiktį PFSA 9 punkto 6 prioritetinį kriterijų: „Pareiškėjas yra pramonės įmonė, kurios metinis sutaupytos pirminės energijos kiekis yra didesnis.“. </t>
    </r>
    <r>
      <rPr>
        <b/>
        <sz val="10"/>
        <color rgb="FF000000"/>
        <rFont val="Verdana"/>
      </rPr>
      <t>Pildomas lapas „3. Energijos taupymas“ ir lapas  „Skaičiavimo lentelė“</t>
    </r>
  </si>
  <si>
    <r>
      <t xml:space="preserve">4. Tinkamų finansuoti išlaidų apskaičiavimo būdas ir pagrindimas.
</t>
    </r>
    <r>
      <rPr>
        <sz val="10"/>
        <color rgb="FF000000"/>
        <rFont val="Verdana"/>
      </rPr>
      <t xml:space="preserve">Pildomame </t>
    </r>
    <r>
      <rPr>
        <b/>
        <sz val="10"/>
        <color rgb="FF000000"/>
        <rFont val="Verdana"/>
      </rPr>
      <t>lape „4.1 Tinkamos išlaidos“ nurodomas pareiškėjo pasirinktas tinkamų finansuoti išlaidų skaičiavimo būdas ir skaičiavimai</t>
    </r>
    <r>
      <rPr>
        <sz val="10"/>
        <color rgb="FF000000"/>
        <rFont val="Verdana"/>
      </rPr>
      <t xml:space="preserve"> pagal PFSA 8.7 p. ir jo papunkčių bei 8.9 punkto reikalavimus.</t>
    </r>
  </si>
  <si>
    <r>
      <rPr>
        <b/>
        <sz val="10"/>
        <color rgb="FF000000"/>
        <rFont val="Verdana"/>
      </rPr>
      <t>5. Informacija apie nekilnojamąjį turtą, kuriame bus įgyvendinamos projekto veiklos.</t>
    </r>
    <r>
      <rPr>
        <sz val="10"/>
        <color rgb="FF000000"/>
        <rFont val="Verdana"/>
      </rPr>
      <t xml:space="preserve">                </t>
    </r>
    <r>
      <rPr>
        <b/>
        <sz val="10"/>
        <color rgb="FF000000"/>
        <rFont val="Verdana"/>
      </rPr>
      <t>Pildomame lape  „5. Projekto įgyvendinimo vieta“</t>
    </r>
    <r>
      <rPr>
        <sz val="10"/>
        <color rgb="FF000000"/>
        <rFont val="Verdana"/>
      </rPr>
      <t xml:space="preserve"> nurodomi projekto metu planuojamos įsigyti įrangos pavadinimai ir turto, į kurį investuojama, unikalus numeris ir adresas, taip pat kita informacija, būtina įvertinti PFSA 2.3.13 p. reikalavimus: „Daiktinės pareiškėjo teisės į nekilnojamąjį turtą, kuriame įgyvendinant projektą bus vykdomos projekto veiklos (vykdomi statybos darbai ir (ar) montuojama įranga), ar nekilnojamojo turto valdymo formos (nuoma ar panauda) iki projekto sutarties sudarymo turi būti įregistruotos įstatymų nustatyta tvarka ir galioti ne trumpiau kaip trejus metus (kai projekto vykdytojas – MVĮ) arba ne trumpiau kaip penkerius metus (kai projekto vykdytojas – didelė įmonė) nuo projekto finansavimo pabaigos.“</t>
    </r>
  </si>
  <si>
    <r>
      <t xml:space="preserve">6. Informacija apie pareiškėjo vykdomai veiklai keliamus reikalavimus.                                         </t>
    </r>
    <r>
      <rPr>
        <sz val="10"/>
        <color rgb="FF000000"/>
        <rFont val="Verdana"/>
      </rPr>
      <t xml:space="preserve">Taikoma vertinant projekto atitiktį PFSA 8.7 papunkčio nuostatoms – Reglamento (ES) Nr. 651/2014 38 straipsnio 2 dalies nuostatoms).  </t>
    </r>
    <r>
      <rPr>
        <b/>
        <sz val="10"/>
        <color rgb="FF000000"/>
        <rFont val="Verdana"/>
      </rPr>
      <t xml:space="preserve">Pildomas lapas „6. Veiklai taikomi reikalavimai“ </t>
    </r>
  </si>
  <si>
    <r>
      <t xml:space="preserve">7. Informacija apie įrangą ir (arba) technologinius sprendimus. </t>
    </r>
    <r>
      <rPr>
        <sz val="10"/>
        <color theme="1"/>
        <rFont val="Verdana"/>
        <family val="2"/>
        <charset val="186"/>
      </rPr>
      <t xml:space="preserve">Taikoma vertinant projekto atitiktį </t>
    </r>
    <r>
      <rPr>
        <b/>
        <sz val="10"/>
        <color theme="1"/>
        <rFont val="Verdana"/>
        <family val="2"/>
        <charset val="186"/>
      </rPr>
      <t>PFSA 2.1.</t>
    </r>
  </si>
  <si>
    <t>1. Pareiškėjų vykdomos veiklos ir projekto veiklos priskiriamos Valstybės duomenų agentūros generalinio direktoriaus įsakymu tvirtinamam Ekonominės veiklos rūšių klasifikatoriui (EVRK 2 red.) (toliau – EVRK 2 red.) (taikoma vertinant projekto atitiktį 2022–2030 metų plėtros programos valdytojos Lietuvos Respublikos ekonomikos ir inovacijų ministerijos ekonomikos transformacijos ir konkurencingumo plėtros programos pažangos priemonės Nr. 05-001-01-04-02 „Skatinti įmones pereiti link neutralios klimatui ekonomikos“ veiklos „Didinti energijos vartojimo efektyvumą pramonės įmonėse“ projektų finansavimo sąlygų aprašo (toliau – PFSA) 9 punkte nurodytam projektų atrankos kriterijui Nr. 2)</t>
  </si>
  <si>
    <t>Eil. Nr.</t>
  </si>
  <si>
    <t xml:space="preserve">Pareiškėjo vykdoma veikla ir pajamos </t>
  </si>
  <si>
    <r>
      <t xml:space="preserve">2020 m. 
</t>
    </r>
    <r>
      <rPr>
        <i/>
        <sz val="9"/>
        <color theme="1"/>
        <rFont val="Verdana"/>
        <family val="2"/>
        <charset val="186"/>
      </rPr>
      <t>(kai projekto įgyvendinimo planas (toliau – PĮP) administruojančiajai institucijai pateikiamas iki 2023 m. gruodžio 31 d.)</t>
    </r>
    <r>
      <rPr>
        <b/>
        <sz val="10"/>
        <color theme="1"/>
        <rFont val="Verdana"/>
        <family val="2"/>
        <charset val="186"/>
      </rPr>
      <t xml:space="preserve">
arba
2021 m. 
</t>
    </r>
    <r>
      <rPr>
        <i/>
        <sz val="9"/>
        <color theme="1"/>
        <rFont val="Verdana"/>
        <family val="2"/>
        <charset val="186"/>
      </rPr>
      <t>(kai PĮP administruojančiajai institucijai pateikiamas nuo 2024 m. sausio 1 d.)</t>
    </r>
  </si>
  <si>
    <r>
      <t xml:space="preserve">2021 m. 
</t>
    </r>
    <r>
      <rPr>
        <i/>
        <sz val="9"/>
        <color theme="1"/>
        <rFont val="Verdana"/>
        <family val="2"/>
        <charset val="186"/>
      </rPr>
      <t>(kai PĮP administruojančiajai institucijai pateikiamas iki 2023 m. gruodžio 31 d.)</t>
    </r>
    <r>
      <rPr>
        <b/>
        <i/>
        <sz val="10"/>
        <color theme="1"/>
        <rFont val="Verdana"/>
        <family val="2"/>
        <charset val="186"/>
      </rPr>
      <t xml:space="preserve">
</t>
    </r>
    <r>
      <rPr>
        <b/>
        <sz val="10"/>
        <color theme="1"/>
        <rFont val="Verdana"/>
        <family val="2"/>
        <charset val="186"/>
      </rPr>
      <t>arba</t>
    </r>
    <r>
      <rPr>
        <b/>
        <i/>
        <sz val="10"/>
        <color theme="1"/>
        <rFont val="Verdana"/>
        <family val="2"/>
        <charset val="186"/>
      </rPr>
      <t xml:space="preserve">
</t>
    </r>
    <r>
      <rPr>
        <b/>
        <sz val="10"/>
        <color theme="1"/>
        <rFont val="Verdana"/>
        <family val="2"/>
        <charset val="186"/>
      </rPr>
      <t xml:space="preserve">2022 m. 
</t>
    </r>
    <r>
      <rPr>
        <i/>
        <sz val="9"/>
        <color theme="1"/>
        <rFont val="Verdana"/>
        <family val="2"/>
        <charset val="186"/>
      </rPr>
      <t>(kai PĮP administruojančiajai institucijai pateikiamas nuo 2024 m. sausio 1 d.)</t>
    </r>
  </si>
  <si>
    <r>
      <t xml:space="preserve">2022 m. 
</t>
    </r>
    <r>
      <rPr>
        <i/>
        <sz val="9"/>
        <color theme="1"/>
        <rFont val="Verdana"/>
        <family val="2"/>
        <charset val="186"/>
      </rPr>
      <t>(kai PĮP administruojančiajai institucijai pateikiamas iki 2023 m. gruodžio 31 d.)</t>
    </r>
    <r>
      <rPr>
        <b/>
        <sz val="10"/>
        <color theme="1"/>
        <rFont val="Verdana"/>
        <family val="2"/>
        <charset val="186"/>
      </rPr>
      <t xml:space="preserve">
arba
2023 m. 
</t>
    </r>
    <r>
      <rPr>
        <i/>
        <sz val="9"/>
        <color theme="1"/>
        <rFont val="Verdana"/>
        <family val="2"/>
        <charset val="186"/>
      </rPr>
      <t>(kai PĮP administruojančiajai institucijai pateikiamas nuo 2024 m. sausio 1 d.)</t>
    </r>
  </si>
  <si>
    <t>1.1.</t>
  </si>
  <si>
    <r>
      <rPr>
        <b/>
        <sz val="10"/>
        <color theme="1"/>
        <rFont val="Verdana"/>
        <family val="2"/>
        <charset val="186"/>
      </rPr>
      <t xml:space="preserve">Pareiškėjo vykdoma (-os) veikla (-os) pagal EVRK 2 red. ir pajamos iš šios (-ių) veiklos (-ų), Eur </t>
    </r>
    <r>
      <rPr>
        <sz val="10"/>
        <color theme="1"/>
        <rFont val="Verdana"/>
        <family val="2"/>
        <charset val="186"/>
      </rPr>
      <t>(nurodyti veiklos (-ų) pavadinimus ir kodus bei iš jų gautas pajamas kiekvienais nurodytais metais) (visos pajamos iš šios (-ių) veiklos (-ų) turi atitikti pareiškėjo patvirtintos finansinės atskaitomybės dokumentuose (pelno (nuostolių) ataskaitoje) nurodytas pardavimo pajamas)</t>
    </r>
  </si>
  <si>
    <r>
      <t xml:space="preserve">(nurodyti veiklos kodą ir pavadinimą, kuri priskiriama </t>
    </r>
    <r>
      <rPr>
        <b/>
        <i/>
        <sz val="10"/>
        <color rgb="FF000000"/>
        <rFont val="Verdana"/>
        <family val="2"/>
        <charset val="186"/>
      </rPr>
      <t>pramonės veiklai)</t>
    </r>
  </si>
  <si>
    <t>(nurodyti veiklos kodą ir pavadinimą, kuri priskiriama pramonės veiklai)</t>
  </si>
  <si>
    <r>
      <t xml:space="preserve">(nurodyti </t>
    </r>
    <r>
      <rPr>
        <b/>
        <i/>
        <sz val="10"/>
        <color rgb="FF000000"/>
        <rFont val="Verdana"/>
        <family val="2"/>
        <charset val="186"/>
      </rPr>
      <t>ne pramonės</t>
    </r>
    <r>
      <rPr>
        <i/>
        <sz val="10"/>
        <color rgb="FF000000"/>
        <rFont val="Verdana"/>
        <family val="2"/>
        <charset val="186"/>
      </rPr>
      <t xml:space="preserve"> veiklos kodą ir pavadinimą)</t>
    </r>
  </si>
  <si>
    <r>
      <t>(nurodyti ne pramonės</t>
    </r>
    <r>
      <rPr>
        <b/>
        <i/>
        <sz val="10"/>
        <color rgb="FF000000"/>
        <rFont val="Verdana"/>
        <family val="2"/>
        <charset val="186"/>
      </rPr>
      <t xml:space="preserve"> </t>
    </r>
    <r>
      <rPr>
        <i/>
        <sz val="10"/>
        <color rgb="FF000000"/>
        <rFont val="Verdana"/>
        <family val="2"/>
        <charset val="186"/>
      </rPr>
      <t>veiklos kodą ir pavadinimą)</t>
    </r>
  </si>
  <si>
    <t>(nurodyti ne pramonės veiklos kodą ir pavadinimą)</t>
  </si>
  <si>
    <t>1.2.</t>
  </si>
  <si>
    <t>Kiek procentų pareiškėjo bendro pardavimo struktūros sudaro pareiškėjo pajamos iš veiklų pagal EVRK 2 red., priskirtų B sekcijai „Kasyba ir karjerų eksploatavimas“ (išskyrus šias ekonomines veiklas: B sekcijos 06 skyriaus „Žalios naftos ir gamtinių dujų gavyba“, B sekcijos 08.92 klasės „Durpių gavyba“ ir B sekcijos 09.1 grupės „Naftos ir gamtinių dujų gavybai būdingų paslaugų veikla“) ir C sekcijai „Apdirbamoji gamyba“ (išskyrus C sekcijos 19 skyriaus „Kokso ir rafinuotų naftos produktų gamyba“ ekonominę veiklą), proc. (pajamos iš šios (-ių) veiklos (-ų) turi sudaryti ne mažiau kaip 51 procentą visų įmonės veiklų kiekvienais nurodytais metais)</t>
  </si>
  <si>
    <t>1.3.</t>
  </si>
  <si>
    <r>
      <t>Pareiškėjo metinės pajamos iš savo pagamintos produkcijos, Eur</t>
    </r>
    <r>
      <rPr>
        <sz val="10"/>
        <color rgb="FF000000"/>
        <rFont val="Verdana"/>
        <family val="2"/>
        <charset val="186"/>
      </rPr>
      <t xml:space="preserve"> (per pastaruosius dvejus finansinius metus iki PĮP finansuoti iš Europos Sąjungos struktūrinių fondų lėšų bendrai finansuojamą projektą pateikimo turi būti ne mažesnės negu 300 000,00 Eur (trys šimtai tūkstančių eurų), jeigu pramonės įmonė yra didelė įmonė, ir 
145 000,00 Eur (šimtas keturiasdešimt penki tūkstančiai eurų), jeigu pramonės įmonė yra labai maža įmonė, maža įmonė ar vidutinė įmonė)</t>
    </r>
  </si>
  <si>
    <t>(nepildoma)</t>
  </si>
  <si>
    <t xml:space="preserve">(nurodyti veiklos kodą ir pavadinimą) </t>
  </si>
  <si>
    <t>(nurodyti veiklos kodą ir pavadinimą)</t>
  </si>
  <si>
    <t>2. Pareiškėjo išmetamas šiltnamio efektą sukeliančių dujų kiekis (taikoma vertinant projekto atitiktį PFSA 9 punkte nurodytiems projektų atrankos kriterijams Nr. 3, Nr. 4 ir Nr. 5 ).</t>
  </si>
  <si>
    <t>Bendras įmonės (pareiškėjo) arba procesų metu išmetamas šiltnamio efektą sukeliančių dujų kiekis (vertinami paskutiniai energijos vartojimo audito nagrinėjami metai arba metai, kai bus įdiegti energijos vartojimo efektyvumo didinimo sprendimai (tik tuo atveju, jeigu pareiškėjas numato technologinių procesų organizavimo pokyčius ir atliekant energijos vartojimo auditą įvertintos būsimos pareiškėjo energijos sąnaudos)</t>
  </si>
  <si>
    <t>Šiltnamio efektą sukeliančių dujų kiekis (t/metus)</t>
  </si>
  <si>
    <t>Šiltnamio efektą sukeliančių dujų kiekis (t/vnt. gaminamos produkcijos)</t>
  </si>
  <si>
    <t>2.1. </t>
  </si>
  <si>
    <t>Iš viso: </t>
  </si>
  <si>
    <t>2.1.1. </t>
  </si>
  <si>
    <t>Energijos rūšis Nr. 1 (gamtinės dujos) </t>
  </si>
  <si>
    <t>2.1.2. </t>
  </si>
  <si>
    <t>Energijos rūšis Nr. 2 (skystas kuras (dyzelinas, mazutas, krosnių kuras)) </t>
  </si>
  <si>
    <t>2.1.3. </t>
  </si>
  <si>
    <t>Energijos rūšis Nr. 3 (skystas kuras (benzinas)) </t>
  </si>
  <si>
    <t>2.1.4. </t>
  </si>
  <si>
    <t>Energijos rūšis Nr. 4 (kietas kuras (akmens anglis, kita)) </t>
  </si>
  <si>
    <t>2.1.5. </t>
  </si>
  <si>
    <t>Energijos rūšis Nr. 5 (centralizuotai tiekiama šiluma) </t>
  </si>
  <si>
    <t>2.1.6. </t>
  </si>
  <si>
    <t>Energijos rūšis Nr. 6 (biokuras)</t>
  </si>
  <si>
    <t>2.1.7. </t>
  </si>
  <si>
    <t>Energijos rūšis Nr. 7 (suskystintos dujos) </t>
  </si>
  <si>
    <t>2.1.8. </t>
  </si>
  <si>
    <t>Energijos rūšis Nr. 8 (elektros energija) </t>
  </si>
  <si>
    <t>2.1.9.</t>
  </si>
  <si>
    <t>Energijos rūšis Nr. 9 (elektros energija iš atsinaujinančių šaltinių) </t>
  </si>
  <si>
    <t>Pareiškėjo planuojamas sumažinti šiltnamio efektą sukeliančių dujų kiekis  </t>
  </si>
  <si>
    <t>2.2. </t>
  </si>
  <si>
    <t>2.2.1. </t>
  </si>
  <si>
    <t>2.2.2. </t>
  </si>
  <si>
    <t>2.2.3. </t>
  </si>
  <si>
    <t>2.2.4. </t>
  </si>
  <si>
    <t>2.2.5. </t>
  </si>
  <si>
    <t>2.2.6. </t>
  </si>
  <si>
    <t>2.2.7. </t>
  </si>
  <si>
    <t>2.2.8. </t>
  </si>
  <si>
    <t>Santykis tarp pareiškėjo planuojamo sumažinti šiltnamio efektą sukeliančių dujų kiekio ir bendro įmonės (pareiškėjo) arba procesų metu išmetamo šiltnamio efektą sukeliančių dujų kiekio, procentais. Apskaičiuojama pagal PFSA 9 punkto projektų atrankos kriterijuose Nr. 3 ir Nr. 4 pateiktą formulę.</t>
  </si>
  <si>
    <t>*Jei 2.1. dalyje prašomos nurodyti informacijos audite nebus, arba nėra nurodyta, reikalinga pateikti informaciją apie išmetamo ŠESD kiekio daugiklius, kurie buvo naudojami apskaičiuojant planuojamą sumažinti CO2 kiekį ir rankiniu būdu šioje lentelėje panaikinus formules nurodyti, kaip buvo apskaičiuojami sutaupymai (kokiais daugikliais daugintas atskiros energijos rūšies sutaupymas).</t>
  </si>
  <si>
    <t>*Jei galimybės papildyti auditą reikiama informacija nėra, o informacijos apie ŠESD sumažinimo apskaičiavimą nebus įmanoma gauti, prašome pagal audite nurodomą informaciją užpildyti "Skaičiavimo lentelę".</t>
  </si>
  <si>
    <t xml:space="preserve">3. Pareiškėjo planuojamas metinis sutaupytos pirminės energijos kiekis (taikoma vertinant projekto atitiktį PFSA 9 punkte nurodytam projektų atrankos kriterijui Nr. 6). </t>
  </si>
  <si>
    <t>Eil. Nr. </t>
  </si>
  <si>
    <t>Bendras įmonės (pareiškėjo) metinis sutaupytos pirminės energijos kiekis (vertinami paskutiniai energijos vartojimo audito nagrinėjami metai arba metai, kai bus įdiegti energijos vartojimo efektyvumo didinimo sprendimai (tik tuo atveju, jeigu pareiškėjas numato technologinių procesų organizavimo pokyčius ir atliekant energijos vartojimo auditą įvertintos būsimos pareiškėjo energijos sąnaudos)</t>
  </si>
  <si>
    <t>Metinis sutaupytos pirminės energijos kiekis (MWh/per metus)</t>
  </si>
  <si>
    <t>3.1. </t>
  </si>
  <si>
    <t>3.1.1. </t>
  </si>
  <si>
    <t>3.1.2. </t>
  </si>
  <si>
    <t>3.1.3.</t>
  </si>
  <si>
    <t>3.1.4.</t>
  </si>
  <si>
    <t>Energijos rūšis Nr. 3 (kietas kuras (akmens anglis, kita)) </t>
  </si>
  <si>
    <t>3.1.5.</t>
  </si>
  <si>
    <t>Energijos rūšis Nr. 4 (centralizuotai tiekiama šiluma) </t>
  </si>
  <si>
    <t>3.1.6.</t>
  </si>
  <si>
    <t>Energijos rūšis Nr. 5 (biokuras)</t>
  </si>
  <si>
    <t>3.1.7.</t>
  </si>
  <si>
    <t>Energijos rūšis Nr. 6 (suskystintos dujos)</t>
  </si>
  <si>
    <t>3.1.8.</t>
  </si>
  <si>
    <t>Energijos rūšis Nr. 7 (elektros energija) </t>
  </si>
  <si>
    <t xml:space="preserve">*Jei audite nurodoma informacija ne MWh, auditas turi būti tikslinamas 	</t>
  </si>
  <si>
    <t>Pildymo instrukcija:</t>
  </si>
  <si>
    <t>Nuorodos:</t>
  </si>
  <si>
    <t>Pildykite tik langelius, pažymėtus mėlynai</t>
  </si>
  <si>
    <t>1.</t>
  </si>
  <si>
    <t>1-141 Dėl Energijos, energijos išteklių ir vandens vartojimo audito atlikimo technologiniuose procesuos... (e-tar.lt)</t>
  </si>
  <si>
    <t>Reikšmės, pažymėtos pilkai, apskaičiuojamos automatiškai pagal taikomas formules</t>
  </si>
  <si>
    <t>https://e-seimas.lrs.lt/portal/legalAct/lt/TAD/15767120a80711e68987e8320e9a5185/asr</t>
  </si>
  <si>
    <t>Oranžinėje spalvoje nurodytas pavadinimas nurodo kas lentelėse skaičiuojama</t>
  </si>
  <si>
    <t>2.</t>
  </si>
  <si>
    <t>NIR_2022 04 15 FINAL.pdf (lrv.lt)</t>
  </si>
  <si>
    <t>Atkreipti dėmesį:</t>
  </si>
  <si>
    <t>Sutaupomas energijos kiekis įrašomas iš energijos vartojimo audito lentelės, užpildytos kaip nurodyta Energijos, energijos išteklių ir vandens vartojimo audito atlikimo technologiniuose procesuose ir įrenginiuose metodikos 6 priede</t>
  </si>
  <si>
    <t>CO2</t>
  </si>
  <si>
    <r>
      <t xml:space="preserve">Sunaudojamas </t>
    </r>
    <r>
      <rPr>
        <b/>
        <sz val="9"/>
        <color theme="1"/>
        <rFont val="Verdana"/>
        <family val="2"/>
        <charset val="186"/>
      </rPr>
      <t xml:space="preserve">gamtinių dujų </t>
    </r>
    <r>
      <rPr>
        <sz val="9"/>
        <color theme="1"/>
        <rFont val="Verdana"/>
        <family val="2"/>
        <charset val="186"/>
      </rPr>
      <t>kiekis (MWh/metus)</t>
    </r>
  </si>
  <si>
    <r>
      <t>Sunaudojamas  skysto kuro (</t>
    </r>
    <r>
      <rPr>
        <b/>
        <sz val="9"/>
        <color theme="1"/>
        <rFont val="Verdana"/>
        <family val="2"/>
        <charset val="186"/>
      </rPr>
      <t>dyzelinas, mazutas, krosnių kuras</t>
    </r>
    <r>
      <rPr>
        <sz val="9"/>
        <color theme="1"/>
        <rFont val="Verdana"/>
        <family val="2"/>
        <charset val="186"/>
      </rPr>
      <t>) kiekis (MWh/metus)</t>
    </r>
  </si>
  <si>
    <r>
      <t>Sunaudojamas  skysto kuro (</t>
    </r>
    <r>
      <rPr>
        <b/>
        <sz val="9"/>
        <color theme="1"/>
        <rFont val="Verdana"/>
        <family val="2"/>
        <charset val="186"/>
      </rPr>
      <t>benzinas</t>
    </r>
    <r>
      <rPr>
        <sz val="9"/>
        <color theme="1"/>
        <rFont val="Verdana"/>
        <family val="2"/>
        <charset val="186"/>
      </rPr>
      <t>) kiekis (MWh/metus)</t>
    </r>
  </si>
  <si>
    <r>
      <t>Sunaudojamas kieto kuro (</t>
    </r>
    <r>
      <rPr>
        <b/>
        <sz val="9"/>
        <color theme="1"/>
        <rFont val="Verdana"/>
        <family val="2"/>
        <charset val="186"/>
      </rPr>
      <t>akmens anglis, kita</t>
    </r>
    <r>
      <rPr>
        <sz val="9"/>
        <color theme="1"/>
        <rFont val="Verdana"/>
        <family val="2"/>
        <charset val="186"/>
      </rPr>
      <t>) kiekis (MWh/metus)</t>
    </r>
  </si>
  <si>
    <r>
      <t xml:space="preserve">Sunaudojamas </t>
    </r>
    <r>
      <rPr>
        <b/>
        <sz val="9"/>
        <color theme="1"/>
        <rFont val="Verdana"/>
        <family val="2"/>
        <charset val="186"/>
      </rPr>
      <t>centralizuotai tiekiamos šilumos</t>
    </r>
    <r>
      <rPr>
        <sz val="9"/>
        <color theme="1"/>
        <rFont val="Verdana"/>
        <family val="2"/>
        <charset val="186"/>
      </rPr>
      <t xml:space="preserve"> kiekis (MWh/metus)</t>
    </r>
  </si>
  <si>
    <r>
      <t xml:space="preserve">Sunaudojamas </t>
    </r>
    <r>
      <rPr>
        <b/>
        <sz val="9"/>
        <color theme="1"/>
        <rFont val="Verdana"/>
        <family val="2"/>
        <charset val="186"/>
      </rPr>
      <t>biokuro</t>
    </r>
    <r>
      <rPr>
        <sz val="9"/>
        <color theme="1"/>
        <rFont val="Verdana"/>
        <family val="2"/>
        <charset val="186"/>
      </rPr>
      <t xml:space="preserve"> kiekis (MWh/metus)</t>
    </r>
  </si>
  <si>
    <r>
      <t xml:space="preserve">Sunaudojamas </t>
    </r>
    <r>
      <rPr>
        <b/>
        <sz val="9"/>
        <color theme="1"/>
        <rFont val="Verdana"/>
        <family val="2"/>
        <charset val="186"/>
      </rPr>
      <t>suskystintų dujų</t>
    </r>
    <r>
      <rPr>
        <sz val="9"/>
        <color theme="1"/>
        <rFont val="Verdana"/>
        <family val="2"/>
        <charset val="186"/>
      </rPr>
      <t xml:space="preserve"> kiekis (MWh/metus)</t>
    </r>
  </si>
  <si>
    <t>MWh/metus</t>
  </si>
  <si>
    <t>tCO2/metus</t>
  </si>
  <si>
    <t>Sutaupytas energijos kiekis ir sumažintas išmetamas ŠESD (toliau CO2) gamybos/technologiniuose procesuose kiekis įdiegus įrangą metai po projekto pabaigos</t>
  </si>
  <si>
    <r>
      <t xml:space="preserve">Planuojama diegti įranga </t>
    </r>
    <r>
      <rPr>
        <i/>
        <sz val="9"/>
        <color theme="1"/>
        <rFont val="Verdana"/>
        <family val="2"/>
        <charset val="186"/>
      </rPr>
      <t>(pagal audite nurodytas rekomenduojamas priemones)</t>
    </r>
  </si>
  <si>
    <r>
      <t xml:space="preserve">Sutaupytas </t>
    </r>
    <r>
      <rPr>
        <b/>
        <sz val="9"/>
        <rFont val="Verdana"/>
        <family val="2"/>
        <charset val="186"/>
      </rPr>
      <t>gamtinių dujų</t>
    </r>
    <r>
      <rPr>
        <sz val="9"/>
        <rFont val="Verdana"/>
        <family val="2"/>
        <charset val="186"/>
      </rPr>
      <t xml:space="preserve"> kiekis įdiegus įrangą metai po projekto pabaigos (MWh/metus) </t>
    </r>
  </si>
  <si>
    <r>
      <t>Sutaupytas skysto kuro kiekis įdiegus įrangą metai po projekto pabaigos (</t>
    </r>
    <r>
      <rPr>
        <b/>
        <sz val="9"/>
        <rFont val="Verdana"/>
        <family val="2"/>
        <charset val="186"/>
      </rPr>
      <t>dyzelinas, mazutas, krosnių kuras</t>
    </r>
    <r>
      <rPr>
        <sz val="9"/>
        <rFont val="Verdana"/>
        <family val="2"/>
        <charset val="186"/>
      </rPr>
      <t>) kiekis (MWh/metus)</t>
    </r>
  </si>
  <si>
    <r>
      <t>Sutaupytas skysto kuro kiekis įdiegus įrangą metai po projekto pabaigos (</t>
    </r>
    <r>
      <rPr>
        <b/>
        <sz val="9"/>
        <rFont val="Verdana"/>
        <family val="2"/>
        <charset val="186"/>
      </rPr>
      <t>benzinas</t>
    </r>
    <r>
      <rPr>
        <sz val="9"/>
        <rFont val="Verdana"/>
        <family val="2"/>
        <charset val="186"/>
      </rPr>
      <t>) kiekis (MWh/metus)</t>
    </r>
  </si>
  <si>
    <r>
      <t>Sutaupytas kieto kuro kiekis įdiegus įrangą metai po projekto pabaigos (</t>
    </r>
    <r>
      <rPr>
        <b/>
        <sz val="9"/>
        <rFont val="Verdana"/>
        <family val="2"/>
        <charset val="186"/>
      </rPr>
      <t>akmens anglis, kita</t>
    </r>
    <r>
      <rPr>
        <sz val="9"/>
        <rFont val="Verdana"/>
        <family val="2"/>
        <charset val="186"/>
      </rPr>
      <t>) kiekis (MWh/metus)</t>
    </r>
  </si>
  <si>
    <r>
      <t xml:space="preserve">Sutaupytas </t>
    </r>
    <r>
      <rPr>
        <b/>
        <sz val="9"/>
        <rFont val="Verdana"/>
        <family val="2"/>
        <charset val="186"/>
      </rPr>
      <t>centralizuotai tiekiamos šilumos</t>
    </r>
    <r>
      <rPr>
        <sz val="9"/>
        <rFont val="Verdana"/>
        <family val="2"/>
        <charset val="186"/>
      </rPr>
      <t xml:space="preserve"> kiekis  įdiegus įrangą metai po projekto pabaigos (MWh/metus)</t>
    </r>
  </si>
  <si>
    <r>
      <t xml:space="preserve">Sutaupytas </t>
    </r>
    <r>
      <rPr>
        <b/>
        <sz val="9"/>
        <rFont val="Verdana"/>
        <family val="2"/>
        <charset val="186"/>
      </rPr>
      <t>biokuro</t>
    </r>
    <r>
      <rPr>
        <sz val="9"/>
        <rFont val="Verdana"/>
        <family val="2"/>
        <charset val="186"/>
      </rPr>
      <t xml:space="preserve"> kiekis  įdiegus įrangą metai po projekto pabaigos (MWh/metus)</t>
    </r>
  </si>
  <si>
    <r>
      <t xml:space="preserve">Sutaupytas </t>
    </r>
    <r>
      <rPr>
        <b/>
        <sz val="9"/>
        <rFont val="Verdana"/>
        <family val="2"/>
        <charset val="186"/>
      </rPr>
      <t>suskystintų dujų kiekis</t>
    </r>
    <r>
      <rPr>
        <sz val="9"/>
        <rFont val="Verdana"/>
        <family val="2"/>
        <charset val="186"/>
      </rPr>
      <t xml:space="preserve">  įdiegus įrangą metai po projekto pabaigos (MWh/metus)</t>
    </r>
  </si>
  <si>
    <t>Dėl projekto veiklos sutaupytas gamtinių dujų kiekis</t>
  </si>
  <si>
    <t>Įrenginio pavadinimas (pagal Energijos vartojimo audite pateiktą informaciją)</t>
  </si>
  <si>
    <t>Dėl projekto veiklos  sutaupytas skysto kuro (dyzelinas, mazutas, krosnių kuras) kiekis</t>
  </si>
  <si>
    <t>Dėl projekto veiklos  sutaupytas skysto kuro (benzinas) kiekis</t>
  </si>
  <si>
    <t>Dėl projekto veiklos  sutaupytas kietas kuras (akmens anglis, kita) kiekis</t>
  </si>
  <si>
    <t>Dėl projekto veiklos  sutaupytas centralizuotai tiekiamos šilumos kiekis</t>
  </si>
  <si>
    <t>Dėl projekto veiklos  sutaupytas biokuro kiekis</t>
  </si>
  <si>
    <t>Dėl projekto veiklos  sutaupytas suskystintų dujų kiekis</t>
  </si>
  <si>
    <t>Dėl projekto veiklos sutaupytas elektros energijos kiekis</t>
  </si>
  <si>
    <t>Sumažintas CO2 išmetimas gamybos/technologiniuose procesuose įdiegus įrangą metai po projekto pabaigos, iš viso</t>
  </si>
  <si>
    <t>IŠ VISO</t>
  </si>
  <si>
    <t>Sutaupytas energijos gamybos/technologiniuose procesuose kiekis įdiegus įrangą metai po projekto pabaigos, iš viso</t>
  </si>
  <si>
    <t>PLANUOJAMAS IŠMESTI CO2 KIEKIS PAGAMINAMAM PRODUKCIJOS VNT. PO PROJEKTO (tCO2/vnt.)</t>
  </si>
  <si>
    <r>
      <rPr>
        <b/>
        <sz val="9"/>
        <color rgb="FF000000"/>
        <rFont val="Verdana"/>
      </rPr>
      <t xml:space="preserve">Įmonės gaminamam produkcijos vnt. sunaudojamas energijos kiekis įdiegus įrangą metai po projekto pabaigos  </t>
    </r>
    <r>
      <rPr>
        <i/>
        <sz val="9"/>
        <color rgb="FF000000"/>
        <rFont val="Verdana"/>
      </rPr>
      <t>(pagal audite nurodytą informaciją)</t>
    </r>
  </si>
  <si>
    <t xml:space="preserve">Sunaudojamas gamtinių dujų kiekis įdiegus įrangą metai po projekto pabaigos (MWh/metus) </t>
  </si>
  <si>
    <t>Sunaudojamas  skysto kuro kiekis įdiegus įrangą metai po projekto pabaigos (dyzelinas, mazutas, krosnių kuras) (MWh/metus)</t>
  </si>
  <si>
    <t>Sunaudojamas  skysto kuro kiekis įdiegus įrangą metai po projekto pabaigos (benzinas) (MWh/metus)</t>
  </si>
  <si>
    <t>Sunaudojamas kietas kuras kiekis įdiegus įrangą metai po projekto pabaigos (akmens anglis, kita)  (MWh/metus)</t>
  </si>
  <si>
    <t>Sunaudojamas centralizuotai tiekiamos šilumos kiekis  įdiegus įrangą metai po projekto pabaigos (MWh/metus)</t>
  </si>
  <si>
    <t>Sunaudojamas biokuro kiekis  įdiegus įrangą metai po projekto pabaigos (MWh/metus)</t>
  </si>
  <si>
    <t>Sunaudojamas suskystintų dujų kiekis  įdiegus įrangą metai po projekto pabaigos (MWh/metus)</t>
  </si>
  <si>
    <t xml:space="preserve">Gaminamą produkciją ir matavimo vnt. </t>
  </si>
  <si>
    <t>Visas įmonės pagaminamos produkcijos kiekis (skaičius)</t>
  </si>
  <si>
    <t>Įrašyti Gaminio pavadinimas ir vnt. (pvz.: šaldyti gaminiai tonomis)</t>
  </si>
  <si>
    <t>Vnt. pagaminti sunaudojamas energijos kiekis po projekto</t>
  </si>
  <si>
    <t>...</t>
  </si>
  <si>
    <t>Vnt. produkcijos pagaminti išmetamas CO2 kiekis po projekto</t>
  </si>
  <si>
    <t>Visas įmonės pagaminamos produkcijos kiekis</t>
  </si>
  <si>
    <t xml:space="preserve">Šiltnamio efektą sukeliančių dujų kiekis (CO2 t/vnt. gaminamos produkcijos), iš viso </t>
  </si>
  <si>
    <t>BENDRAS IŠMETAMAS CO2 KIEKIS PAGAMINAMAM PRODUKCIJOS VNT. IKI PROJEKTO (tCO2/vnt.)</t>
  </si>
  <si>
    <r>
      <rPr>
        <b/>
        <sz val="9"/>
        <color rgb="FF000000"/>
        <rFont val="Verdana"/>
      </rPr>
      <t xml:space="preserve">Įmonės gaminamam produkcijos vnt. sunaudojamas energijos kiekis iki projekto </t>
    </r>
    <r>
      <rPr>
        <i/>
        <sz val="9"/>
        <color rgb="FF000000"/>
        <rFont val="Verdana"/>
      </rPr>
      <t>(pagal audite nurodytą informaciją)</t>
    </r>
  </si>
  <si>
    <t>Produkcijai sunaudojamas gamtinių dujų kiekis iki projekto (MWh/metus)</t>
  </si>
  <si>
    <t>Produkcijai sunaudojamas skysto kuro (dyzelinas, mazutas, krosnių kuras) kiekis iki projekto (MWh/metus)</t>
  </si>
  <si>
    <t>Produkcijai sunaudojamas skysto kuro (benzinas) kiekis iki projekto (MWh/metus)</t>
  </si>
  <si>
    <t>Produkcijai sunaudojamas kieto kuro (akmens anglis, kita) kiekis iki projekto (MWh/metus)</t>
  </si>
  <si>
    <t>Produkcijai sunaudojamas centralizuotai tiekiamos šilumos kiekis iki projekto (MWh/metus)</t>
  </si>
  <si>
    <t>Produkcijai sunaudojamas biokuro kiekis iki projekto (MWh/metus)</t>
  </si>
  <si>
    <t>Produkcijai sunaudojamas suskystintų dujų kiekis iki projekto (MWh/metus)</t>
  </si>
  <si>
    <t>Įrašyti Gaminio pavadinimas ir vnt.</t>
  </si>
  <si>
    <t>Vnt. pagaminti sunaudojamas energijos keikis iki projekto</t>
  </si>
  <si>
    <t>Vnt. Produkcijos pagaminti išmetamas CO2 kiekis</t>
  </si>
  <si>
    <t>Kaloringumai</t>
  </si>
  <si>
    <t>Akmens anglys</t>
  </si>
  <si>
    <t>TJ/t</t>
  </si>
  <si>
    <t>64 psl.</t>
  </si>
  <si>
    <t xml:space="preserve">Table 3-2. </t>
  </si>
  <si>
    <t>Krosnių kuras</t>
  </si>
  <si>
    <t>Gamtinės dujos</t>
  </si>
  <si>
    <t>MWh/1000 m3</t>
  </si>
  <si>
    <t>STR 2.01.02:2016 „Pastatų energinio naudingumo projektavimas ir sertifikavimas“</t>
  </si>
  <si>
    <t>Eil.</t>
  </si>
  <si>
    <t>Energijos šaltinis</t>
  </si>
  <si>
    <r>
      <t>f</t>
    </r>
    <r>
      <rPr>
        <i/>
        <vertAlign val="subscript"/>
        <sz val="12"/>
        <color theme="1"/>
        <rFont val="Times New Roman"/>
        <family val="1"/>
      </rPr>
      <t>PRn</t>
    </r>
    <r>
      <rPr>
        <i/>
        <sz val="12"/>
        <color theme="1"/>
        <rFont val="Times New Roman"/>
        <family val="1"/>
      </rPr>
      <t>,</t>
    </r>
  </si>
  <si>
    <r>
      <t>f</t>
    </r>
    <r>
      <rPr>
        <i/>
        <vertAlign val="subscript"/>
        <sz val="12"/>
        <color theme="1"/>
        <rFont val="Times New Roman"/>
        <family val="1"/>
      </rPr>
      <t>PRr</t>
    </r>
    <r>
      <rPr>
        <i/>
        <sz val="12"/>
        <color theme="1"/>
        <rFont val="Times New Roman"/>
        <family val="1"/>
      </rPr>
      <t>,</t>
    </r>
  </si>
  <si>
    <r>
      <t>M</t>
    </r>
    <r>
      <rPr>
        <i/>
        <vertAlign val="subscript"/>
        <sz val="12"/>
        <color theme="1"/>
        <rFont val="Times New Roman"/>
        <family val="1"/>
      </rPr>
      <t>CO2</t>
    </r>
    <r>
      <rPr>
        <sz val="12"/>
        <color theme="1"/>
        <rFont val="Times New Roman"/>
        <family val="1"/>
      </rPr>
      <t>, kgCO2/kWh</t>
    </r>
  </si>
  <si>
    <t>Nr.</t>
  </si>
  <si>
    <t>vnt</t>
  </si>
  <si>
    <t>Mazutas[3.18]</t>
  </si>
  <si>
    <t>Orimulsija[3.18]</t>
  </si>
  <si>
    <t>3.</t>
  </si>
  <si>
    <t>Dyzelinas, krosninis skystas kuras, skalūnų alyva[3.18]</t>
  </si>
  <si>
    <t>4.</t>
  </si>
  <si>
    <t>Suskystintos dujos[3.18]</t>
  </si>
  <si>
    <t>5.</t>
  </si>
  <si>
    <t>Durpės[3.18]</t>
  </si>
  <si>
    <t>6.</t>
  </si>
  <si>
    <t>Akmens anglis[3.18]</t>
  </si>
  <si>
    <t>Kuro mixas (akmens anglis 30 proc ir biokuras 70  proc)</t>
  </si>
  <si>
    <t>7.</t>
  </si>
  <si>
    <t>Biokuras (mediena, šiaudai, biodujos, bioalyva ir kt.)[3.18]</t>
  </si>
  <si>
    <t>8.</t>
  </si>
  <si>
    <t>Gamtinės dujos[3.18]</t>
  </si>
  <si>
    <t>10.</t>
  </si>
  <si>
    <t>Elektros įvairių gamybos būdų vidurkis[3.18]</t>
  </si>
  <si>
    <t>14.</t>
  </si>
  <si>
    <t>Šiluma iš šilumos tinklų (Lietuvos vidurkis)</t>
  </si>
  <si>
    <t>https://klimatas.old.gamta.lt/cms/index?rubricId=b83233ea-a295-4e27-a50d-be1a6f748aee</t>
  </si>
  <si>
    <t>Kuro rūšis</t>
  </si>
  <si>
    <t>Degalų tankis, kg/l</t>
  </si>
  <si>
    <t>Žemutinė šiluminė vertė, MJ/kg</t>
  </si>
  <si>
    <t>kWh/l (MWh/1000 l)</t>
  </si>
  <si>
    <t>kWh/kg (MWh/t)</t>
  </si>
  <si>
    <t>kWh/m3 (MWh/1000 m3)</t>
  </si>
  <si>
    <t>Taršos faktorius, kgCO2/kWh arba tCO2/MWh</t>
  </si>
  <si>
    <t xml:space="preserve">Benzinas </t>
  </si>
  <si>
    <t>AEI</t>
  </si>
  <si>
    <t>4. Tinkamų finansuoti išlaidų apskaičiavimo būdas ir pagrindimas.</t>
  </si>
  <si>
    <t xml:space="preserve">Tinkamų finansuoti išlaidų būdas pagal 2014 m. birželio 17 d. Komisijos reglamento (ES) Nr. 651/2014, kuriuo tam tikrų kategorijų pagalba skelbiama suderinama su vidaus rinka taikant Sutarties 107 ir 108 straipsnius, su visais pakeitimais 38 straipsnį </t>
  </si>
  <si>
    <t>Pasirinkto tinkamų finansuoti išlaidų būdo pagrindimas ir apskaičiavimas (nurodoma, kokią įrangą ir (arba) technologinius sprendimus numatoma diegti; aprašomos galimos alternatyvos, pagrindžiamas pasirinktas būdas ir nurodomas tinkamų finansuoti išlaidų apskaičiavimas)</t>
  </si>
  <si>
    <t>4.1. </t>
  </si>
  <si>
    <t>3 dalies a punktas: kai pagal priešingos padėties scenarijų numatoma mažesnio energijos vartojimo efektyvumo investicija, atitinkanti įprastą komercinę praktiką atitinkamame sektoriuje arba pagal atitinkamą veiklą, tinkamas finansuoti išlaidas sudaro investicijos, kuriai skiriama valstybės pagalba, išlaidų ir mažesnio energijos vartojimo efektyvumo investicijos išlaidų.</t>
  </si>
  <si>
    <t>4.2. </t>
  </si>
  <si>
    <t>3 dalies b punktas: kai pagal priešingos padėties scenarijų numatoma tokia pati investicija, kuri bus vykdoma vėliau, tinkamas finansuoti išlaidas sudaro investicijos, kuriai skiriama valstybės pagalba, išlaidų ir vėlesnės investicijos išlaidų grynosios dabartinės vertės skirtumas, diskontuotas iki to momento, kai bus vykdoma remiama investicija.</t>
  </si>
  <si>
    <t>4.3. </t>
  </si>
  <si>
    <t>3 dalies c punktas: kai pagal priešingos padėties scenarijų esami įrenginiai ir įranga būtų toliau eksploatuojami, tinkamas finansuoti išlaidas sudaro investicijos, kuriai skiriama valstybės pagalba, išlaidų ir investicijos į esamo įrenginio ir įrangos techninę priežiūrą, remontą ir modernizavimą išlaidų grynosios dabartinės vertės skirtumas, diskontuotas iki to momento, kai bus vykdoma remiama investicija.</t>
  </si>
  <si>
    <t>4.4. </t>
  </si>
  <si>
    <t>3 dalies d punktas: kai įrangai, kuriai taikomos išperkamosios nuomos sutartys, tinkamos finansuoti išlaidos yra įrangos išperkamosios nuomos, kuriai skiriama valstybės pagalba, ir mažesnio energijos vartojimo efektyvumo įrangos, kuri būtų nuomojama nesant pagalbos, išperkamosios nuomos grynosios dabartinės vertės skirtumas; išperkamosios nuomos išlaidos neapima išlaidų, susijusių su įrenginių arba įrangos eksploatavimu (išlaidų degalams, draudimo, techninės priežiūros, kitų vartojimo reikmenų išlaidų), neatsižvelgiant į tai, ar jos yra išperkamosios nuomos sutarties dalis.</t>
  </si>
  <si>
    <t>4.5. </t>
  </si>
  <si>
    <t>3 dalies trečia pastraipa: kai investicijas sudaro aiškiai identifikuojamos investicijos, kuriomis siekiama tik padidinti energijos vartojimo efektyvumą, ir nėra mažesnio energijos vartojimo efektyvumo investicijų pagal priešingos padėties scenarijų, tinkamos finansuoti išlaidos yra visos investicinės išlaidos.</t>
  </si>
  <si>
    <r>
      <t>5. Informacija apie nekilnojamąjį turtą.</t>
    </r>
    <r>
      <rPr>
        <sz val="10"/>
        <color rgb="FF000000"/>
        <rFont val="Verdana"/>
        <family val="2"/>
        <charset val="186"/>
      </rPr>
      <t xml:space="preserve">  </t>
    </r>
  </si>
  <si>
    <t>Pareiškėjo planuojama diegti įranga ir (arba) technologiniai sprendimai</t>
  </si>
  <si>
    <t>Nekilnojamojo turto, kur numatoma diegti įrangą ir (arba) technologinius sprendimus, unikalus numeris</t>
  </si>
  <si>
    <t>Projekto įgyvendinimo adresas (pasirinktinai pagal esamą situaciją nurodoma: adresas, turto valdymo pagrindas, hipoteką įregistravusio subjekto sutikimas, nuomininko sutikimas, iki kada galioja nuomos, panaudos sutartis ir pan.)</t>
  </si>
  <si>
    <t>5.1. </t>
  </si>
  <si>
    <t>Įranga ir (arba) technologinis sprendimas (įrašyti)</t>
  </si>
  <si>
    <t>5.2. </t>
  </si>
  <si>
    <t>5.3. </t>
  </si>
  <si>
    <t>6. Informacija apie pareiškėjo vykdomai veiklai taikomus reikalavimus ir (arba) standartus (taikoma vertinant projekto atitiktį PFSA 8.7 papunkčio nuostatoms – Reglamento (ES) Nr. 651/2014 38 straipsnio 2 dalies nuostatoms).</t>
  </si>
  <si>
    <t>Pareiškėjo vykdoma veikla  </t>
  </si>
  <si>
    <t>Pareiškėjas patvirtina, kad šiuo metu, vykdydamas nurodytą veiklą, laikosi jau priimtų Europos Sąjungos standartų ar numatytų standartų, net jeigu jie dar neįsigaliojo, o šiuo projektu planuojama diegti įranga ir (arba) technologinis sprendimas įmonei padės pasiekti aukštesnių standartų.</t>
  </si>
  <si>
    <t>Pareiškėjo vykdoma veikla, kuriai skirtas projektas (įrašyti pareiškėjo vykdomą veiklą (-as) pagal EVRK 2 red.)</t>
  </si>
  <si>
    <r>
      <t>(įrašyti komentarą)</t>
    </r>
    <r>
      <rPr>
        <sz val="10"/>
        <rFont val="Verdana"/>
        <family val="2"/>
        <charset val="186"/>
      </rPr>
      <t> </t>
    </r>
  </si>
  <si>
    <t>7. Informacija apie įrangą ir (arba) technologinius sprendimus.</t>
  </si>
  <si>
    <r>
      <t xml:space="preserve">Pareiškėjo turimos įrangos ir (arba) technologinių sprendimų (kuriuos planuojama keisti) techninės specifikacijos ir kt. </t>
    </r>
    <r>
      <rPr>
        <b/>
        <i/>
        <sz val="10"/>
        <color theme="1"/>
        <rFont val="Verdana"/>
        <family val="2"/>
        <charset val="186"/>
      </rPr>
      <t>(papildomai pateikiami dokumentai (nuotraukos ir pan.)</t>
    </r>
  </si>
  <si>
    <t>Alternatyvaus scenarijaus (mažesnio energijos efektyvumo) techninės specifikacijos</t>
  </si>
  <si>
    <t>Pareiškėjo planuojamos įsigyti (teikiant valstybės pagalbą) įrangos ir (arba) technologinių sprendimų techninės specifikacijos</t>
  </si>
  <si>
    <t>7.1.</t>
  </si>
  <si>
    <r>
      <t>Įranga ir (arba)</t>
    </r>
    <r>
      <rPr>
        <sz val="10"/>
        <color theme="1"/>
        <rFont val="Verdana"/>
        <family val="2"/>
        <charset val="186"/>
      </rPr>
      <t xml:space="preserve"> </t>
    </r>
    <r>
      <rPr>
        <i/>
        <sz val="10"/>
        <color theme="1"/>
        <rFont val="Verdana"/>
        <family val="2"/>
        <charset val="186"/>
      </rPr>
      <t>technologinis sprendimas (įrašyti)</t>
    </r>
  </si>
  <si>
    <r>
      <t>Įranga ir (arba)</t>
    </r>
    <r>
      <rPr>
        <sz val="10"/>
        <color theme="1"/>
        <rFont val="Verdana"/>
        <family val="2"/>
        <charset val="186"/>
      </rPr>
      <t xml:space="preserve"> </t>
    </r>
    <r>
      <rPr>
        <i/>
        <sz val="10"/>
        <color theme="1"/>
        <rFont val="Verdana"/>
        <family val="2"/>
        <charset val="186"/>
      </rPr>
      <t xml:space="preserve">technologinis sprendimas </t>
    </r>
  </si>
  <si>
    <t>(įrašyti)</t>
  </si>
  <si>
    <t xml:space="preserve">Techninės specifikacijos </t>
  </si>
  <si>
    <t>7.2.</t>
  </si>
  <si>
    <t>7.3.</t>
  </si>
  <si>
    <t>Jonas Jonaitis</t>
  </si>
  <si>
    <t>Antanas Antanaitis</t>
  </si>
  <si>
    <t>UAB B</t>
  </si>
  <si>
    <t>UAB A</t>
  </si>
  <si>
    <t>Pareiškėjas UAB</t>
  </si>
  <si>
    <t>UAB C</t>
  </si>
  <si>
    <t>Atsakymas:</t>
  </si>
  <si>
    <t>Jeigu turi, prašome nurodyti tokių įmonių pavadinimus, veiklos sektorius bei turimų akcijų/pajų/dalyvių balsų procentinę dalį. Jeigu šios įmonės valdo arba yra valdomos kitų asmenų, prašome nurodyti ir juos. Akcininkus prašome nurodyti per kelis lygmenis, t. y. akcininkus prašome nurodyti iki galutinių naudos gavėjų – fizinių asmenų.</t>
  </si>
  <si>
    <t>Jeigu taip, prašome pateikti informaciją apie tokias sutartis/įgaliojimus ir pan. Informaciją prašome pateikti pareiškėjo lygmeniu, taip pat, esant žiniai, ir įmonės grupės, kuriai priklauso pareiškėjas, lygmeniu.</t>
  </si>
  <si>
    <t>T. y. verčiasi pagal verslo liudijimą, individualios veiklos pažymą, ūkininko pažymėjimą, autorines sutartis, nuomoja nekilnojamąjį turtą, turi atsinaujinančią elektros energiją generuojančią elektrinę (pvz. saulės, vėjo), kurios pagamintą elektros energiją parduoda į tinklą kaip elektros energijos gamintojai, ar kt. būdais gauna komercinių pajamų kaip fiziniai asmenys.</t>
  </si>
  <si>
    <r>
      <t xml:space="preserve">Pagal SVV įstatymo 2 straipsnio 21 dalį, verslininku laikomas fizinis asmuo, kuris verčiasi ekonomine veikla. SVV įstatymo 2 straipsnio 3 dalyje nustatyta </t>
    </r>
    <r>
      <rPr>
        <i/>
        <sz val="9"/>
        <color rgb="FF000000"/>
        <rFont val="Verdana"/>
        <family val="2"/>
      </rPr>
      <t>„Ekonominė veikla – savo rizika plėtojama reguliari asmens veikla, kuri apima prekių pirkimą ar pardavimą, prekių gamybą, darbų atlikimą ar paslaugų teikimą kitiems asmenims ir kurią vykdant siekiama gauti pajamų“</t>
    </r>
    <r>
      <rPr>
        <sz val="9"/>
        <color rgb="FF000000"/>
        <rFont val="Verdana"/>
        <family val="2"/>
      </rPr>
      <t xml:space="preserve">. SVV įstatymo 2 straipsnio 15 dalyje nustatyta, kad SVV subjektu laikoma </t>
    </r>
    <r>
      <rPr>
        <i/>
        <sz val="9"/>
        <color rgb="FF000000"/>
        <rFont val="Verdana"/>
        <family val="2"/>
      </rPr>
      <t>„labai maža, maža ar vidutinė įmonė, atitinkančios šio įstatymo 3 straipsnyje nustatytas sąlygas, arba verslininkas, atitinkantis šio įstatymo 4 straipsnyje nustatytas sąlygas“</t>
    </r>
    <r>
      <rPr>
        <sz val="9"/>
        <color rgb="FF000000"/>
        <rFont val="Verdana"/>
        <family val="2"/>
      </rPr>
      <t>. Atsižvelgiant į tai, kas išdėstyta, verslininkas (fizinis asmuo, kuris verčiasi ekonomine veikla) yra prilyginamas SVV subjektui arba, kitaip tariant, įmonei.</t>
    </r>
  </si>
  <si>
    <t>Europos Sąjungos Teisingumo Teismas byloje C-222/04 priėmė sprendimą (112-114 punktai), kuriame konstatavo, kad fizinis asmuo taip pat turėtų būti laikomas vykdančiu ekonominę veiklą esant šioms salygoms:</t>
  </si>
  <si>
    <t>- turi kontrolinį akcijų paketą (daugumą dalyvių balsų), t.y. 50 proc. + 1 balsą ir</t>
  </si>
  <si>
    <t>- tiesiogiai dalyvauja įmonės valdyme (yra vadovas arba valdybos narys).</t>
  </si>
  <si>
    <t>Jeigu turi, prašome nurodyti tokių įmonių pavadinimus, veiklos sektorius bei turimų akcijų/pajų/dalyvių balsų procentinę dalį. Jeigu šios įmonės valdo arba yra valdomos kitų asmenų, prašome nurodyti ir juos. Tokį išskaidymą prašome atlikti per kelis lygmenis, t. y. akcininkus prašome nurodyti iki galutinių naudos gavėjų – fizinių asmenų.</t>
  </si>
  <si>
    <t>Primename, kad pagal PFSA 5.3.1 punktą valstybės pagalba neteikiama sunkumų patiriantiems pareiškėjams ir (arba) ūkio subjektams (ūkio subjektu laikomas pareiškėjas kartu su susijusiomis įmonėmis). Sunkumų patiriančios įmonės sąvoka ir vertinimo principai yra nustatyti Reglamento (ES) Nr. 651/2014 2 straipsnio 18 punkte.</t>
  </si>
  <si>
    <t>Pagal Lietuvos Respublikos smulkiojo ir vidutinio verslo plėtros įstatymą (toliau – SVV įstatymas) įmonė laikoma savarankiška įmone, jeigu ji neturi nei partnerinių, nei susijusių įmonių. Taip yra tuomet, kai yra tenkinamos visos šios bendrinės sąlygos:</t>
  </si>
  <si>
    <t>1. Jūsų įmonė neturi kitų įmonių akcijų/pajų/dalyvių balsų (arba turi mažiau nei 25 proc.);</t>
  </si>
  <si>
    <t>2. Jūsų įmonės akcijos/pajai/dalyvių balsai nepriklauso kitoms įmonėms ir (arba) verslininkams* (arba priklauso mažiau nei 25 proc.);</t>
  </si>
  <si>
    <t>3. Jūsų įmonės akcijų/pajų/dalyvių balsų daugumą (50 proc. arba daugiau) turintis akcininkas/savininkas/dalininkas/narys, fizinis asmuo, neturi kitų toje pačioje ar gretimoje srityje veikiančių įmonių akcijų/pajų/dalyvių balsų daugumos.</t>
  </si>
  <si>
    <r>
      <t xml:space="preserve">Pagal SVV įstatymo 2 straipsnio 21 dalį, verslininku laikomas fizinis asmuo, kuris verčiasi ekonomine veikla. SVV įstatymo 2 straipsnio 3 dalyje nustatyta </t>
    </r>
    <r>
      <rPr>
        <i/>
        <sz val="9"/>
        <color rgb="FF000000"/>
        <rFont val="Verdana"/>
      </rPr>
      <t>„Ekonominė veikla – savo rizika plėtojama reguliari asmens veikla, kuri apima prekių pirkimą ar pardavimą, prekių gamybą, darbų atlikimą ar paslaugų teikimą kitiems asmenims ir kurią vykdant siekiama gauti pajamų“</t>
    </r>
    <r>
      <rPr>
        <sz val="9"/>
        <color rgb="FF000000"/>
        <rFont val="Verdana"/>
      </rPr>
      <t xml:space="preserve">. SVV įstatymo 2 straipsnio 15 dalyje nustatyta, kad SVV subjektu laikoma </t>
    </r>
    <r>
      <rPr>
        <i/>
        <sz val="9"/>
        <color rgb="FF000000"/>
        <rFont val="Verdana"/>
      </rPr>
      <t>„labai maža, maža ar vidutinė įmonė, atitinkančios šio įstatymo 3 straipsnyje nustatytas sąlygas, arba verslininkas, atitinkantis šio įstatymo 4 straipsnyje nustatytas sąlygas“</t>
    </r>
    <r>
      <rPr>
        <sz val="9"/>
        <color rgb="FF000000"/>
        <rFont val="Verdana"/>
      </rPr>
      <t>. Atsižvelgiant į tai, kas išdėstyta, verslininkas (fizinis asmuo, kuris verčiasi ekonomine veikla) yra prilyginamas SVV subjektui arba, kitaip tariant, įmonei.</t>
    </r>
  </si>
  <si>
    <t>Primename, kad pagal SVV įstatymą SVV deklaracijoje turi būti nurodomos ne tik susijusios ir partnerinės įmonės, bet susijusių susijusios, susijusių partnerinės ir partnerinių susijusios įmonės. Atkreipiame Jūsų dėmesį, kad SVV deklaracijoje turi būti nurodytos ne tik Lietuvoje, bet ir užsienyje registruotos susijusios ir partnerinės įmonės.</t>
  </si>
  <si>
    <t>Pildomi tik pilka spalva pažymėti laukai →</t>
  </si>
  <si>
    <t>Paskutiniai finansiniai metai</t>
  </si>
  <si>
    <t>Sunkumų vertinimas pagal Komisijos reglamento (ES) Nr. 651/2014 (toliau - Reglamentas) 2 straipsnio 18 dalies a punktą</t>
  </si>
  <si>
    <t>Pildomi paskutinių patvirtintų metinių finansinės atskaitomybės dokumentų duomenys (iš balanso eilutės "D. Nuosavas kapitalas")</t>
  </si>
  <si>
    <t>Įmonės pavadinimas</t>
  </si>
  <si>
    <t>Įmonės įsteigimo data</t>
  </si>
  <si>
    <t>Rezervai (įskaitant ir perkainojimo rezervą)</t>
  </si>
  <si>
    <t>Įstatinis kapitalas (įskaitant ir akcijų priedus)</t>
  </si>
  <si>
    <t>Nuosavas kapitalas</t>
  </si>
  <si>
    <t>Rezervai +- sukauptas pelnas (nuostoliai)</t>
  </si>
  <si>
    <t>½ įstatinio kapitalo</t>
  </si>
  <si>
    <t>Pareiškėjas</t>
  </si>
  <si>
    <t>Susijusi įmonė 1</t>
  </si>
  <si>
    <t>Susijusi įmonė 2</t>
  </si>
  <si>
    <t>Susijusi įmonė 3</t>
  </si>
  <si>
    <t>Susijusi įmonė 4</t>
  </si>
  <si>
    <t>Susijusi įmonė 5</t>
  </si>
  <si>
    <t>Susijusi įmonė 6</t>
  </si>
  <si>
    <t>Susijusi įmonė 7</t>
  </si>
  <si>
    <t>Susijusi įmonė 8</t>
  </si>
  <si>
    <t>Susijusi įmonė 9</t>
  </si>
  <si>
    <t>Susijusi įmonė 10</t>
  </si>
  <si>
    <t>Iš viso:</t>
  </si>
  <si>
    <t>Ar pareiškėjas patiria sunkumų pagal Reglamento 2 straipsnio 18 dalies a punktą?</t>
  </si>
  <si>
    <t>Ar ūkio subjektas patiria sunkumų pagal Reglamento 2 straipsnio 18 dalies a punktą?</t>
  </si>
  <si>
    <t>Jeigu "Rezervai +- sukauptas pelnas (nuostoliai)" gaunama teigiama suma - sunkumų nėra</t>
  </si>
  <si>
    <t>Jeigu "Rezervai +- sukauptas pelnas (nuostoliai)" gaunama neigiama suma, kurios absoliutus skaičius (modulis) neviršija "1/2 įstatinio kapitalo" - sunkumų nėra, pvz. "Rezervai +- sukauptas pelnas (nuostoliai)" -10.000 Eur, "1/2 įstatinio kapitalo" 15.000 Eur</t>
  </si>
  <si>
    <t>Jeigu "Rezervai +- sukauptas pelnas (nuostoliai)" gaunama neigiama suma, kurios absoliutus skaičius (modulis) viršija "1/2 įstatinio kapitalo" - sunkumai yra, pvz. "Rezervai +- sukauptas pelnas (nuostoliai)" -10.000 Eur, "1/2 įstatinio kapitalo" 2.000 Eur</t>
  </si>
  <si>
    <r>
      <rPr>
        <b/>
        <sz val="10"/>
        <color theme="1"/>
        <rFont val="Verdana"/>
        <family val="2"/>
        <charset val="186"/>
      </rPr>
      <t>Juridinio asmens dalyvių struktūra, ryšiai, sunkumai (SVV statusą atitinkančioms įmonėms).</t>
    </r>
    <r>
      <rPr>
        <sz val="10"/>
        <color theme="1"/>
        <rFont val="Verdana"/>
        <family val="2"/>
        <charset val="186"/>
      </rPr>
      <t xml:space="preserve"> Lape „SVV ryšiai“ nurodoma juridinio asmens dalyvių struktūra ir ryšiai (pildoma siekiant įsitikinti, ar pateikti Smulkiojo ar vidutinio verslo subjekto statuso deklaracijos duomenys yra tikslūs ir įmonės statusas yra nustatytas tinkamai). Lapą „SVV schema“ prašoma užpildyti, jeigu yra didelis su pareiškėju susijusių ir partnerių įmonių, fizinių asmenų skaičius. Lape „SVV sunkumai“ nurodomi pareiškėjo ir (arba) ūkio subjekto (pareiškėjo kartu su susijusiomis įmonėmis) duomenys, siekiant įvertinti, ar pareiškėjas ir (arba) ūkio subjektas (pareiškėjas kartu su susijusiomis įmonėmis) nepatiria sunkumų.  
Lapų „SVV ryšiai“, „SVV schema“, „SVV sunkumai“ nepildo didelės įmonės statusą atitinkančios įmonės.                        </t>
    </r>
  </si>
  <si>
    <r>
      <rPr>
        <b/>
        <sz val="10"/>
        <color theme="1"/>
        <rFont val="Verdana"/>
        <family val="2"/>
        <charset val="186"/>
      </rPr>
      <t>Juridinio asmens dalyvių struktūra, ryšiai, sunkumai (didelės įmonės statusą atitinkančioms įmonėms).</t>
    </r>
    <r>
      <rPr>
        <sz val="10"/>
        <color theme="1"/>
        <rFont val="Verdana"/>
        <family val="2"/>
        <charset val="186"/>
      </rPr>
      <t xml:space="preserve"> Lape „Didelės įmonės ryšiai“ nurodoma juridinio asmens dalyvių struktūra ir ryšiai (informacija reikalinga siekiant nustatyti su pareiškėju susijusias įmones ir įvertinti, ar ūkio subjektas (pareiškėjas kartu su susijusiomis įmonėmis) nepatiria sunkumų). Lapą „Didelės įmonės schema“ prašoma užpildyti, jeigu yra didelis su pareiškėju susijusių ir partnerių įmonių, fizinių asmenų skaičius. Lape „Didelės įmonės sunkumai“ nurodomi pareiškėjo ir (arba) ūkio subjekto (pareiškėjo kartu su susijusiomis įmonėmis) duomenys, siekiant įvertinti, ar pareiškėjas ir (arba) ūkio subjektas (pareiškėjas kartu su susijusiomis įmonėmis) nepatiria sunkumų.  
Lapų „Didelės įmonės ryšiai“, „Didelės įmonės schema“, „Didelės įmonės sunkumai“ nepildo SVV statusą atitinkančios įmonės.  </t>
    </r>
  </si>
  <si>
    <t>Juridinio asmens dalyvių struktūra ir ryšiai (pildoma siekiant įsitikinti, ar pateikti Smulkiojo ar vidutinio verslo subjekto statuso (toliau - SVV) deklaracijos duomenys yra tikslūs ir įmonės statusas yra nustatytas tinkamai)</t>
  </si>
  <si>
    <t>Prašome nurodyti įmonės akcininkus (fizinius bei juridinius asmenis), jų procentinę akcijų/pajų/dalyvių balsų dalį.</t>
  </si>
  <si>
    <t>Ar Jūsų įmonės akcininkai, juridiniai/fiziniai asmenys, turi kitų įmonių akcijų/pajų/dalyvių balsų?</t>
  </si>
  <si>
    <t>Ar tarp akcininkų yra sudaryta balsavimo sutarčių, balsavimo teisės perleidimo sutarčių, įgaliojimų ir pan. ?</t>
  </si>
  <si>
    <t>Ar akcininkai, fiziniai asmenys, verčiasi ekonomine veikla?</t>
  </si>
  <si>
    <t>Ar Jūsų įmonė turi kitų įmonių akcijų/pajų/dalyvių balsų?</t>
  </si>
  <si>
    <t>Ar yra kitų įmonių, kurios turi galimybę daryti lemiamą poveikį Jūsų įmonei dėl sutarčių, sudarytų su Jūsų įmone (ir atvirkščiai)?</t>
  </si>
  <si>
    <t>Esant dideliam su pareiškėju susijusių ir partnerių įmonių, fizinių asmenų skaičiui, prašome pateikti ryšių schemą lape „SVV schema“.</t>
  </si>
  <si>
    <t>* Verslininku laikomas fizinis asmuo, vykdantis ekonominę veiklą (žr. paaiškinimą 23-25 eil.).</t>
  </si>
  <si>
    <r>
      <t xml:space="preserve">Nepaskirstytas pelnas (nuostoliai) </t>
    </r>
    <r>
      <rPr>
        <i/>
        <sz val="8"/>
        <color rgb="FFC00000"/>
        <rFont val="Verdana"/>
        <family val="2"/>
        <charset val="186"/>
      </rPr>
      <t xml:space="preserve">Jeigu nuostolis, nurodome su "-" ženklu </t>
    </r>
  </si>
  <si>
    <t>Juridinio asmens dalyvių struktūra ir ryšiai (pildoma didelių įmonių atveju, siekiant nustatyti susijusias įmones ir įvertinti ūkio subjekto sunkumus).</t>
  </si>
  <si>
    <t xml:space="preserve"> Ar akcininkai, fiziniai asmenys, verčiasi ekonomine veikla?</t>
  </si>
  <si>
    <r>
      <t>Esant dideliam su pareiškėju susijusių įmonių, fizinių asmenų skaičiui, prašome pateikti ryšių schemą lape „Didelės įmonės schema“</t>
    </r>
    <r>
      <rPr>
        <sz val="9"/>
        <color rgb="FF000000"/>
        <rFont val="Verdana"/>
        <family val="2"/>
      </rPr>
      <t>.</t>
    </r>
  </si>
  <si>
    <t>Sunkumų vertinimas pagal Reglamento 2 straipsnio 18 dalies e punktą</t>
  </si>
  <si>
    <t>Pildoma ir vertinama tik didelių įmonių atveju</t>
  </si>
  <si>
    <t>Pildomi paskutinių dvejų patvirtintų metinių finansinės atskaitomybės dokumentų duomenys</t>
  </si>
  <si>
    <t>Ūkio subjekto duomenys imami iš konsoliduotos finansinės atskaitomybės, jeigu tokia nesudaroma - sudedama rankiniu būdu</t>
  </si>
  <si>
    <t>Įmonės balansinis skolos ir nuosavo kapitalo santykis</t>
  </si>
  <si>
    <t>Pareiškėjo vertinimas</t>
  </si>
  <si>
    <t>Ūkio subjekto vertinimas</t>
  </si>
  <si>
    <t>Metai</t>
  </si>
  <si>
    <t>20XX</t>
  </si>
  <si>
    <t>20XY</t>
  </si>
  <si>
    <r>
      <t xml:space="preserve">Mokėtinų sumų ir įsipareigojimų iš viso </t>
    </r>
    <r>
      <rPr>
        <i/>
        <sz val="8"/>
        <color rgb="FFC00000"/>
        <rFont val="Verdana"/>
        <family val="2"/>
      </rPr>
      <t>(žr. balanse)</t>
    </r>
  </si>
  <si>
    <r>
      <t xml:space="preserve">Nuosavas kapitalas </t>
    </r>
    <r>
      <rPr>
        <i/>
        <sz val="8"/>
        <color rgb="FFC00000"/>
        <rFont val="Verdana"/>
        <family val="2"/>
      </rPr>
      <t>(žr. balanse)</t>
    </r>
  </si>
  <si>
    <t>Reikšmė:</t>
  </si>
  <si>
    <t>Įmonės EBITDA (pajamų neatskaičius palūkanų, mokesčių, nusidėvėjimo ir amortizacijos) palūkanų padengimo santykis</t>
  </si>
  <si>
    <r>
      <t xml:space="preserve">Pelnas prieš apmokestinimą </t>
    </r>
    <r>
      <rPr>
        <i/>
        <sz val="8"/>
        <color rgb="FFC00000"/>
        <rFont val="Verdana"/>
        <family val="2"/>
      </rPr>
      <t>(žr. pelno (nuostolių) ataskaitoje)</t>
    </r>
  </si>
  <si>
    <r>
      <t xml:space="preserve">(Sumokėtos) palūkanos </t>
    </r>
    <r>
      <rPr>
        <i/>
        <sz val="8"/>
        <color rgb="FFC00000"/>
        <rFont val="Verdana"/>
        <family val="2"/>
      </rPr>
      <t>(žr. pinigų srautų ataskaitoje (pinigų srautai iš finansinės veiklos)</t>
    </r>
  </si>
  <si>
    <r>
      <t xml:space="preserve">Nusidėvėjimas ir amortizacija </t>
    </r>
    <r>
      <rPr>
        <i/>
        <sz val="8"/>
        <color rgb="FFC00000"/>
        <rFont val="Verdana"/>
        <family val="2"/>
      </rPr>
      <t>(žr. pinigų srautų ataskaitoje arba aiškinamajame rašte)</t>
    </r>
  </si>
  <si>
    <t>Ar pareiškėjas patiria sunkumų pagal Reglamento 2 straipsnio 18 dalies e punktą?</t>
  </si>
  <si>
    <t>Ar ūkio subjektas patiria sunkumų pagal Reglamento 2 straipsnio 18 dalies e punktą?</t>
  </si>
  <si>
    <r>
      <t xml:space="preserve">Nepaskirstytas pelnas (nuostoliai) </t>
    </r>
    <r>
      <rPr>
        <i/>
        <sz val="8"/>
        <color rgb="FFC00000"/>
        <rFont val="Verdana"/>
        <family val="2"/>
        <charset val="186"/>
      </rPr>
      <t>Jeigu nuostolis, nurodome su "-" ženklu</t>
    </r>
  </si>
  <si>
    <r>
      <t xml:space="preserve">Įmonė bus laikoma sunkumų patiriančia pagal Reglamento 2 straipsnio 18 dalies e punktą tik tuo atveju, jeigu </t>
    </r>
    <r>
      <rPr>
        <i/>
        <u/>
        <sz val="9"/>
        <rFont val="Verdana"/>
        <family val="2"/>
      </rPr>
      <t>per paskutinius dvejus finansinius metus</t>
    </r>
    <r>
      <rPr>
        <i/>
        <sz val="9"/>
        <rFont val="Verdana"/>
        <family val="2"/>
      </rPr>
      <t xml:space="preserve"> tiek įmonės balansinis skolos ir nuosavo kapitalo santykis </t>
    </r>
    <r>
      <rPr>
        <b/>
        <i/>
        <sz val="9"/>
        <rFont val="Verdana"/>
        <family val="2"/>
      </rPr>
      <t>viršijo 7,5</t>
    </r>
    <r>
      <rPr>
        <i/>
        <sz val="9"/>
        <rFont val="Verdana"/>
        <family val="2"/>
      </rPr>
      <t xml:space="preserve">, tiek įmonės EBITDA palūkanų padengimo santykis buvo </t>
    </r>
    <r>
      <rPr>
        <b/>
        <i/>
        <sz val="9"/>
        <rFont val="Verdana"/>
        <family val="2"/>
      </rPr>
      <t>mažesnis nei 1,0</t>
    </r>
    <r>
      <rPr>
        <i/>
        <sz val="9"/>
        <rFont val="Verdana"/>
        <family val="2"/>
      </rPr>
      <t>, t. y. visos 4 reikšmės turi patekti į nustatytus rėžius (jeigu bent viena reikšmė nepatenka - sunkumų nėra).</t>
    </r>
  </si>
  <si>
    <r>
      <t xml:space="preserve">Sunaudojamas </t>
    </r>
    <r>
      <rPr>
        <b/>
        <sz val="9"/>
        <color rgb="FF000000"/>
        <rFont val="Verdana"/>
      </rPr>
      <t>elektros energijos iš tinklų (ne atsinaujinančių)</t>
    </r>
    <r>
      <rPr>
        <sz val="9"/>
        <color rgb="FF000000"/>
        <rFont val="Verdana"/>
      </rPr>
      <t xml:space="preserve"> kiekis (MWh/metus)</t>
    </r>
  </si>
  <si>
    <r>
      <t xml:space="preserve">Sutaupytas elektros </t>
    </r>
    <r>
      <rPr>
        <b/>
        <sz val="9"/>
        <rFont val="Verdana"/>
        <family val="2"/>
        <charset val="186"/>
      </rPr>
      <t>elektros energijos iš tinklų (ne atsinaujinančių) kiekis</t>
    </r>
    <r>
      <rPr>
        <sz val="9"/>
        <rFont val="Verdana"/>
        <family val="2"/>
        <charset val="186"/>
      </rPr>
      <t xml:space="preserve"> įdiegus įrangą metai po projekto pabaigos (MWh/metus)</t>
    </r>
  </si>
  <si>
    <t>Sunaudojamas elektros energijos iš tinklų (ne atsinaujinančių) kiekis  įdiegus įrangą metai po projekto pabaigos (MWh/metus)</t>
  </si>
  <si>
    <t>Produkcijai sunaudojamas elektros energijos iš tinklų (ne atsinaujinančių) kiekis   iki projekto  (MWh/metus)</t>
  </si>
  <si>
    <r>
      <t xml:space="preserve">Sunaudojamas </t>
    </r>
    <r>
      <rPr>
        <b/>
        <sz val="9"/>
        <color rgb="FF000000"/>
        <rFont val="Verdana"/>
      </rPr>
      <t xml:space="preserve">elektros energijos kiekis iš atsinaujinančių šaltinių (tiek įmonės pagaminamos, tiek perkamos iš tinklo atsinaujinančios) </t>
    </r>
    <r>
      <rPr>
        <sz val="9"/>
        <color rgb="FF000000"/>
        <rFont val="Verdana"/>
      </rPr>
      <t xml:space="preserve"> (MWh/metus)</t>
    </r>
  </si>
  <si>
    <t>Sunaudojamas elektros energijos kiekis iš atsinaujinančių šaltinių (tiek įmonės pagaminamos, tiek perkamos iš tinklo atsinaujinančios) įdiegus įrangą metai po projekto pabaigos (MWh/metus)</t>
  </si>
  <si>
    <t>Produkcijai sunaudojamas elektros energijos kiekis iš atsinaujinančių šaltinių (tiek įmonės pagaminamos, tiek perkamos iš tinklo atsinaujinančios) iki projekto  (MWh/metus)</t>
  </si>
  <si>
    <t>Dėl projekto veiklos sutaupytas elektros energijos kiekis iš atsinaujinančių šaltinių</t>
  </si>
  <si>
    <r>
      <t xml:space="preserve">Sutaupytas elektros </t>
    </r>
    <r>
      <rPr>
        <b/>
        <sz val="9"/>
        <rFont val="Verdana"/>
        <family val="2"/>
        <charset val="186"/>
      </rPr>
      <t>elektros energijos kiekis iš atsinaujinančių šaltinių (tiek įmonės pagaminamos, tiek perkamos iš tinklo atsinaujinančios)</t>
    </r>
    <r>
      <rPr>
        <sz val="9"/>
        <rFont val="Verdana"/>
        <family val="2"/>
        <charset val="186"/>
      </rPr>
      <t xml:space="preserve"> įdiegus įrangą metai po projekto pabaigos (MWh/metus)</t>
    </r>
  </si>
  <si>
    <t>*Rekomenduojame atliekant Energijos vartojimo auditą prašyti audite nurodyti tam tikrame procese (technologiniame / gamybos) išmetamą CO2 kiekį. Jei audite bus pateikta visa reikalinga informacija, prašome lentelėje panaikinti formules ir įrašyti informaciją rankiniu būdu. Jei atkirai kiekvienai energijos rūšiai nebus apskaičiuotas išmetamas CO2 kiekis, pildyti tik pilką laukelį panaikinus formulę.</t>
  </si>
  <si>
    <r>
      <t xml:space="preserve">Įmonės suvartojama energija gamybos/technologiniuose procesuose iki projekto </t>
    </r>
    <r>
      <rPr>
        <i/>
        <sz val="9"/>
        <color rgb="FF000000"/>
        <rFont val="Verdana"/>
      </rPr>
      <t>(pagal audite nurodytą informaciją)</t>
    </r>
  </si>
  <si>
    <t>Įmonės sunaudojama energija gamybos/technologiniuose procesuose (pagal Energijos vartojimo audite pateiktą informaciją)</t>
  </si>
  <si>
    <t>Įšmetamas CO2 kiekis gamybos/technologiniuose procesuose iki projekto, iš viso</t>
  </si>
  <si>
    <t>Suvartojama energija gamybos/technologiniuose procesuose iki projekto, iš viso</t>
  </si>
  <si>
    <t>Suvartojama energija ir išmetamas ŠESD (toliau CO2) gamybos/technologiniuose procesuose kiekis iki projekto</t>
  </si>
  <si>
    <t>Sunaudojamas gamtinių dujų kiekis</t>
  </si>
  <si>
    <t>Sunaudojamas skysto kuro (dyzelinas, mazutas, krosnių kuras) kiekis</t>
  </si>
  <si>
    <t>Sunaudojamas skysto kuro (benzinas) kiekis</t>
  </si>
  <si>
    <t>Sunaudojamas kietas kuras (akmens anglis, kita) kiekis</t>
  </si>
  <si>
    <t>Sunaudojamas centralizuotai tiekiamos šilumos kiekis</t>
  </si>
  <si>
    <t>Sunaudojamas biokuro kiekis</t>
  </si>
  <si>
    <t>Sunaudojamas suskystintų dujų kiekis</t>
  </si>
  <si>
    <t>Sunaudojamas elektros energijos kiekis</t>
  </si>
  <si>
    <t>Sunaudojamas elektros energijos kiekis iš atsinaujinančių šaltinių</t>
  </si>
  <si>
    <t xml:space="preserve">*Rekomenduojame atliekant Energijos vartojimo auditą prašyti nurodyti audite tiek technologiniame/gamybiniame procesuose išmetamą CO2 kiekį, tiek suvartojamą energiją. </t>
  </si>
  <si>
    <r>
      <rPr>
        <b/>
        <sz val="11"/>
        <color theme="1"/>
        <rFont val="Calibri"/>
        <family val="2"/>
        <charset val="186"/>
        <scheme val="minor"/>
      </rPr>
      <t xml:space="preserve">Pareiškėjas įsipareigoja siekti 30 proc. sumažinti CO2 nuo Gamybos proceso.                                                                                  </t>
    </r>
    <r>
      <rPr>
        <b/>
        <i/>
        <sz val="10"/>
        <color theme="4" tint="-0.499984740745262"/>
        <rFont val="Calibri"/>
        <family val="2"/>
        <charset val="186"/>
        <scheme val="minor"/>
      </rPr>
      <t>Gamybos procesas</t>
    </r>
    <r>
      <rPr>
        <i/>
        <sz val="10"/>
        <color theme="4" tint="-0.499984740745262"/>
        <rFont val="Calibri"/>
        <family val="2"/>
        <charset val="186"/>
        <scheme val="minor"/>
      </rPr>
      <t xml:space="preserve"> –  visuma tarpusavyje susijusių darbo ir gamtinių procesų, kurių metu pradinė medžiaga paverčiama gaminiais. </t>
    </r>
    <r>
      <rPr>
        <b/>
        <i/>
        <sz val="10"/>
        <color theme="4" tint="-0.499984740745262"/>
        <rFont val="Calibri"/>
        <family val="2"/>
        <charset val="186"/>
        <scheme val="minor"/>
      </rPr>
      <t>(Pagrindiniai + pagalbiniai procesai)</t>
    </r>
  </si>
  <si>
    <r>
      <t xml:space="preserve">PFSA 2.1. Remiama veikla: didinti EVE pramonės įmonėse (poveiklės – didinti EVE pramonės įmonėse (visa Lietuva) ir didinti EVE pramonės įmonėse (Vidurio ir vakarų Lietuvos regionas). Numatoma investuoti į EVE didinimą ir energijos vartojimo intensyvumo mažinimą, sudarant sąlygas pramonės įmonėms investuoti į naujausios ir aplinkai palankios įrangos ir technologinių sprendimų pritaikymą gamybos procesuose, užtikrinant šių gamybos procesų tęstinumą, t. y. reikiamos technologinės įrangos ir turimų technologinių ir pagalbinių procesų infrastruktūros atnaujinimą. </t>
    </r>
    <r>
      <rPr>
        <b/>
        <sz val="11"/>
        <color theme="4" tint="-0.499984740745262"/>
        <rFont val="Calibri"/>
        <family val="2"/>
        <charset val="186"/>
        <scheme val="minor"/>
      </rPr>
      <t>Kai įmonė projekte planuoja keisti ir technologinius ir pagalbinius procesus, įmonė įsipareigoja išmetamą šiltnamio efektą sukeliančių dujų kiekį sumažinti 30 proc. nuo viso gamybos proceso (visų technologinių (pagrindinių) ir pagalbinių procesų).</t>
    </r>
    <r>
      <rPr>
        <sz val="11"/>
        <color theme="1"/>
        <rFont val="Calibri"/>
        <family val="2"/>
        <charset val="186"/>
        <scheme val="minor"/>
      </rPr>
      <t xml:space="preserve"> </t>
    </r>
    <r>
      <rPr>
        <b/>
        <sz val="11"/>
        <color theme="1"/>
        <rFont val="Calibri"/>
        <family val="2"/>
        <charset val="186"/>
        <scheme val="minor"/>
      </rPr>
      <t>Kai įmonė planuoja keisti tik technologinį (pagrindinį) procesą, įmonė įsipareigoja sumažinti išmetamą šiltnamio efektą sukeliančių dujų kiekį 30 proc. nuo viso technologinio proceso.</t>
    </r>
  </si>
  <si>
    <r>
      <rPr>
        <b/>
        <sz val="11"/>
        <color theme="1"/>
        <rFont val="Calibri"/>
        <family val="2"/>
        <charset val="186"/>
        <scheme val="minor"/>
      </rPr>
      <t xml:space="preserve">Pareiškėjas įsipareigoja siekti 30 proc. sumažinti CO2 nuo Technologinio proceso.                                                        </t>
    </r>
    <r>
      <rPr>
        <b/>
        <i/>
        <sz val="10"/>
        <color theme="4" tint="-0.499984740745262"/>
        <rFont val="Calibri"/>
        <family val="2"/>
        <charset val="186"/>
        <scheme val="minor"/>
      </rPr>
      <t xml:space="preserve">Technologiniai procesai </t>
    </r>
    <r>
      <rPr>
        <i/>
        <sz val="10"/>
        <color theme="4" tint="-0.499984740745262"/>
        <rFont val="Calibri"/>
        <family val="2"/>
        <charset val="186"/>
        <scheme val="minor"/>
      </rPr>
      <t xml:space="preserve">– </t>
    </r>
    <r>
      <rPr>
        <b/>
        <i/>
        <sz val="10"/>
        <color theme="4" tint="-0.499984740745262"/>
        <rFont val="Calibri"/>
        <family val="2"/>
        <charset val="186"/>
        <scheme val="minor"/>
      </rPr>
      <t>pagrindiniai gamybos procesai</t>
    </r>
    <r>
      <rPr>
        <i/>
        <sz val="10"/>
        <color theme="4" tint="-0.499984740745262"/>
        <rFont val="Calibri"/>
        <family val="2"/>
        <charset val="186"/>
        <scheme val="minor"/>
      </rPr>
      <t xml:space="preserve">, kurių metu keičiamos darbo objektų formos, dydžiai, savybės ir pradinės žaliavos virsta pagrindine produkcija. Pagrindinių gamybos procesų tiesioginis rezultatas – pagaminti gaminiai, suteiktos paslaugos.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</si>
</sst>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Calibri"/>
      <family val="2"/>
      <charset val="186"/>
      <scheme val="minor"/>
    </font>
    <font>
      <u/>
      <sz val="11"/>
      <color theme="10"/>
      <name val="Calibri"/>
      <family val="2"/>
      <charset val="186"/>
      <scheme val="minor"/>
    </font>
    <font>
      <u/>
      <sz val="11"/>
      <color theme="10"/>
      <name val="Calibri"/>
      <family val="2"/>
      <scheme val="minor"/>
    </font>
    <font>
      <sz val="12"/>
      <color theme="1"/>
      <name val="Times New Roman"/>
      <family val="1"/>
    </font>
    <font>
      <i/>
      <sz val="12"/>
      <color theme="1"/>
      <name val="Times New Roman"/>
      <family val="1"/>
    </font>
    <font>
      <i/>
      <vertAlign val="subscript"/>
      <sz val="12"/>
      <color theme="1"/>
      <name val="Times New Roman"/>
      <family val="1"/>
    </font>
    <font>
      <sz val="12"/>
      <color rgb="FF00B050"/>
      <name val="Times New Roman"/>
      <family val="1"/>
    </font>
    <font>
      <sz val="12"/>
      <name val="Times New Roman"/>
      <family val="1"/>
    </font>
    <font>
      <sz val="11"/>
      <color rgb="FF00B050"/>
      <name val="Calibri"/>
      <family val="2"/>
      <charset val="186"/>
      <scheme val="minor"/>
    </font>
    <font>
      <sz val="10"/>
      <color theme="1"/>
      <name val="Verdana"/>
      <family val="2"/>
      <charset val="186"/>
    </font>
    <font>
      <sz val="10"/>
      <color rgb="FF000000"/>
      <name val="Verdana"/>
      <family val="2"/>
      <charset val="186"/>
    </font>
    <font>
      <b/>
      <sz val="10"/>
      <color rgb="FF000000"/>
      <name val="Verdana"/>
      <family val="2"/>
      <charset val="186"/>
    </font>
    <font>
      <i/>
      <sz val="10"/>
      <color rgb="FF000000"/>
      <name val="Verdana"/>
      <family val="2"/>
      <charset val="186"/>
    </font>
    <font>
      <sz val="9"/>
      <color rgb="FF000000"/>
      <name val="Verdana"/>
      <family val="2"/>
      <charset val="186"/>
    </font>
    <font>
      <b/>
      <sz val="10"/>
      <color theme="1"/>
      <name val="Verdana"/>
      <family val="2"/>
      <charset val="186"/>
    </font>
    <font>
      <b/>
      <i/>
      <sz val="10"/>
      <color rgb="FF000000"/>
      <name val="Verdana"/>
      <family val="2"/>
      <charset val="186"/>
    </font>
    <font>
      <i/>
      <sz val="10"/>
      <color theme="1"/>
      <name val="Verdana"/>
      <family val="2"/>
      <charset val="186"/>
    </font>
    <font>
      <b/>
      <sz val="10"/>
      <name val="Verdana"/>
      <family val="2"/>
      <charset val="186"/>
    </font>
    <font>
      <sz val="10"/>
      <name val="Verdana"/>
      <family val="2"/>
      <charset val="186"/>
    </font>
    <font>
      <b/>
      <i/>
      <sz val="10"/>
      <color theme="1"/>
      <name val="Verdana"/>
      <family val="2"/>
      <charset val="186"/>
    </font>
    <font>
      <i/>
      <sz val="10"/>
      <name val="Verdana"/>
      <family val="2"/>
      <charset val="186"/>
    </font>
    <font>
      <u/>
      <sz val="10"/>
      <color theme="10"/>
      <name val="Verdana"/>
      <family val="2"/>
      <charset val="186"/>
    </font>
    <font>
      <b/>
      <i/>
      <sz val="10"/>
      <color rgb="FFFF0000"/>
      <name val="Verdana"/>
      <family val="2"/>
      <charset val="186"/>
    </font>
    <font>
      <sz val="9"/>
      <color theme="1"/>
      <name val="Verdana"/>
      <family val="2"/>
      <charset val="186"/>
    </font>
    <font>
      <b/>
      <sz val="9"/>
      <name val="Verdana"/>
      <family val="2"/>
      <charset val="186"/>
    </font>
    <font>
      <b/>
      <sz val="9"/>
      <color rgb="FF000000"/>
      <name val="Verdana"/>
      <family val="2"/>
      <charset val="186"/>
    </font>
    <font>
      <sz val="10"/>
      <color rgb="FFFF0000"/>
      <name val="Verdana"/>
      <family val="2"/>
      <charset val="186"/>
    </font>
    <font>
      <b/>
      <sz val="9"/>
      <color rgb="FF000000"/>
      <name val="Verdana"/>
    </font>
    <font>
      <sz val="9"/>
      <color rgb="FF000000"/>
      <name val="Verdana"/>
    </font>
    <font>
      <b/>
      <sz val="9"/>
      <color theme="1"/>
      <name val="Verdana"/>
      <family val="2"/>
      <charset val="186"/>
    </font>
    <font>
      <i/>
      <sz val="9"/>
      <color theme="1"/>
      <name val="Verdana"/>
      <family val="2"/>
      <charset val="186"/>
    </font>
    <font>
      <i/>
      <sz val="9"/>
      <color rgb="FF000000"/>
      <name val="Verdana"/>
    </font>
    <font>
      <b/>
      <sz val="10"/>
      <color rgb="FF000000"/>
      <name val="Verdana"/>
    </font>
    <font>
      <sz val="10"/>
      <color rgb="FF000000"/>
      <name val="Verdana"/>
    </font>
    <font>
      <sz val="10"/>
      <color theme="1"/>
      <name val="Verdana"/>
    </font>
    <font>
      <b/>
      <sz val="10"/>
      <color theme="1"/>
      <name val="Verdana"/>
    </font>
    <font>
      <b/>
      <sz val="9"/>
      <color theme="1"/>
      <name val="Verdana"/>
    </font>
    <font>
      <sz val="9"/>
      <name val="Verdana"/>
      <family val="2"/>
      <charset val="186"/>
    </font>
    <font>
      <b/>
      <sz val="11"/>
      <color rgb="FF000000"/>
      <name val="Verdana"/>
      <family val="2"/>
      <charset val="186"/>
    </font>
    <font>
      <b/>
      <sz val="11"/>
      <color theme="1"/>
      <name val="Calibri"/>
      <family val="2"/>
      <charset val="186"/>
      <scheme val="minor"/>
    </font>
    <font>
      <b/>
      <sz val="9"/>
      <color indexed="81"/>
      <name val="Tahoma"/>
      <family val="2"/>
      <charset val="186"/>
    </font>
    <font>
      <sz val="9"/>
      <color indexed="81"/>
      <name val="Tahoma"/>
      <family val="2"/>
      <charset val="186"/>
    </font>
    <font>
      <b/>
      <sz val="11"/>
      <color theme="1"/>
      <name val="Calibri"/>
      <family val="2"/>
      <charset val="186"/>
    </font>
    <font>
      <b/>
      <sz val="12"/>
      <color theme="1"/>
      <name val="Calibri"/>
      <family val="2"/>
      <charset val="186"/>
      <scheme val="minor"/>
    </font>
    <font>
      <i/>
      <sz val="11"/>
      <color theme="1"/>
      <name val="Calibri"/>
      <family val="2"/>
      <charset val="186"/>
      <scheme val="minor"/>
    </font>
    <font>
      <b/>
      <sz val="9"/>
      <name val="Verdana"/>
      <family val="2"/>
    </font>
    <font>
      <b/>
      <sz val="9"/>
      <color rgb="FF000000"/>
      <name val="Verdana"/>
      <family val="2"/>
    </font>
    <font>
      <sz val="9"/>
      <color rgb="FF000000"/>
      <name val="Verdana"/>
      <family val="2"/>
    </font>
    <font>
      <i/>
      <sz val="9"/>
      <color rgb="FF000000"/>
      <name val="Verdana"/>
      <family val="2"/>
    </font>
    <font>
      <sz val="9"/>
      <name val="Verdana"/>
      <family val="2"/>
    </font>
    <font>
      <b/>
      <i/>
      <u/>
      <sz val="10"/>
      <color rgb="FFC00000"/>
      <name val="Verdana"/>
      <family val="2"/>
    </font>
    <font>
      <b/>
      <u/>
      <sz val="9"/>
      <name val="Verdana"/>
      <family val="2"/>
    </font>
    <font>
      <i/>
      <sz val="9"/>
      <color rgb="FFC00000"/>
      <name val="Verdana"/>
      <family val="2"/>
    </font>
    <font>
      <i/>
      <sz val="9"/>
      <name val="Verdana"/>
      <family val="2"/>
    </font>
    <font>
      <i/>
      <sz val="8"/>
      <color rgb="FFC00000"/>
      <name val="Verdana"/>
      <family val="2"/>
    </font>
    <font>
      <i/>
      <sz val="8"/>
      <name val="Verdana"/>
      <family val="2"/>
    </font>
    <font>
      <i/>
      <sz val="8"/>
      <color rgb="FFC00000"/>
      <name val="Verdana"/>
      <family val="2"/>
      <charset val="186"/>
    </font>
    <font>
      <i/>
      <u/>
      <sz val="9"/>
      <name val="Verdana"/>
      <family val="2"/>
    </font>
    <font>
      <b/>
      <i/>
      <sz val="9"/>
      <name val="Verdana"/>
      <family val="2"/>
    </font>
    <font>
      <b/>
      <i/>
      <sz val="10"/>
      <color theme="4" tint="-0.499984740745262"/>
      <name val="Calibri"/>
      <family val="2"/>
      <charset val="186"/>
      <scheme val="minor"/>
    </font>
    <font>
      <i/>
      <sz val="10"/>
      <color theme="4" tint="-0.499984740745262"/>
      <name val="Calibri"/>
      <family val="2"/>
      <charset val="186"/>
      <scheme val="minor"/>
    </font>
    <font>
      <b/>
      <sz val="11"/>
      <color theme="4" tint="-0.499984740745262"/>
      <name val="Calibri"/>
      <family val="2"/>
      <charset val="186"/>
      <scheme val="minor"/>
    </font>
    <font>
      <b/>
      <sz val="12"/>
      <color theme="4" tint="-0.499984740745262"/>
      <name val="Calibri"/>
      <family val="2"/>
      <charset val="186"/>
      <scheme val="minor"/>
    </font>
  </fonts>
  <fills count="13">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7"/>
        <bgColor indexed="64"/>
      </patternFill>
    </fill>
    <fill>
      <patternFill patternType="solid">
        <fgColor theme="9" tint="0.79998168889431442"/>
        <bgColor indexed="64"/>
      </patternFill>
    </fill>
    <fill>
      <patternFill patternType="solid">
        <fgColor rgb="FFE2EFDA"/>
        <bgColor indexed="64"/>
      </patternFill>
    </fill>
    <fill>
      <patternFill patternType="solid">
        <fgColor theme="4" tint="0.79998168889431442"/>
        <bgColor indexed="64"/>
      </patternFill>
    </fill>
    <fill>
      <patternFill patternType="solid">
        <fgColor theme="5"/>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rgb="FFD9E1F2"/>
        <bgColor rgb="FF000000"/>
      </patternFill>
    </fill>
    <fill>
      <patternFill patternType="solid">
        <fgColor theme="2" tint="-9.9978637043366805E-2"/>
        <bgColor rgb="FF000000"/>
      </patternFill>
    </fill>
  </fills>
  <borders count="106">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medium">
        <color indexed="64"/>
      </left>
      <right style="thin">
        <color indexed="64"/>
      </right>
      <top/>
      <bottom/>
      <diagonal/>
    </border>
    <border>
      <left style="thin">
        <color rgb="FF000000"/>
      </left>
      <right/>
      <top style="thin">
        <color rgb="FF000000"/>
      </top>
      <bottom/>
      <diagonal/>
    </border>
    <border>
      <left style="thin">
        <color indexed="64"/>
      </left>
      <right style="thin">
        <color indexed="64"/>
      </right>
      <top/>
      <bottom/>
      <diagonal/>
    </border>
    <border>
      <left style="medium">
        <color rgb="FF000000"/>
      </left>
      <right style="medium">
        <color rgb="FF000000"/>
      </right>
      <top/>
      <bottom style="medium">
        <color rgb="FF000000"/>
      </bottom>
      <diagonal/>
    </border>
    <border>
      <left/>
      <right/>
      <top style="thin">
        <color rgb="FF000000"/>
      </top>
      <bottom/>
      <diagonal/>
    </border>
    <border>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style="thin">
        <color indexed="64"/>
      </right>
      <top/>
      <bottom style="medium">
        <color rgb="FF000000"/>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bottom/>
      <diagonal/>
    </border>
    <border>
      <left/>
      <right/>
      <top style="thin">
        <color indexed="64"/>
      </top>
      <bottom/>
      <diagonal/>
    </border>
    <border>
      <left/>
      <right/>
      <top/>
      <bottom style="thin">
        <color rgb="FF000000"/>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410">
    <xf numFmtId="0" fontId="0" fillId="0" borderId="0" xfId="0"/>
    <xf numFmtId="0" fontId="1" fillId="0" borderId="0" xfId="1"/>
    <xf numFmtId="0" fontId="3"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8" fillId="0" borderId="0" xfId="0" applyFont="1"/>
    <xf numFmtId="0" fontId="9" fillId="0" borderId="0" xfId="0" applyFont="1" applyAlignment="1">
      <alignment horizontal="left" vertical="top"/>
    </xf>
    <xf numFmtId="0" fontId="10" fillId="0" borderId="0" xfId="0" applyFont="1" applyAlignment="1">
      <alignment vertical="top" wrapText="1"/>
    </xf>
    <xf numFmtId="0" fontId="9" fillId="0" borderId="0" xfId="0" applyFont="1"/>
    <xf numFmtId="0" fontId="0" fillId="0" borderId="0" xfId="0" applyAlignment="1">
      <alignment vertical="top" wrapText="1"/>
    </xf>
    <xf numFmtId="0" fontId="9" fillId="5" borderId="0" xfId="0" applyFont="1" applyFill="1" applyAlignment="1">
      <alignment horizontal="center" vertical="top" wrapText="1"/>
    </xf>
    <xf numFmtId="0" fontId="9" fillId="5" borderId="0" xfId="0" applyFont="1" applyFill="1"/>
    <xf numFmtId="0" fontId="9" fillId="2" borderId="0" xfId="0" applyFont="1" applyFill="1"/>
    <xf numFmtId="0" fontId="14" fillId="0" borderId="0" xfId="0" applyFont="1"/>
    <xf numFmtId="0" fontId="14" fillId="5" borderId="0" xfId="0" applyFont="1" applyFill="1" applyAlignment="1">
      <alignment vertical="center"/>
    </xf>
    <xf numFmtId="0" fontId="9" fillId="5" borderId="0" xfId="0" applyFont="1" applyFill="1" applyAlignment="1">
      <alignment vertical="top" wrapText="1"/>
    </xf>
    <xf numFmtId="0" fontId="14" fillId="5" borderId="0" xfId="0" applyFont="1" applyFill="1" applyAlignment="1">
      <alignment vertical="top" wrapText="1"/>
    </xf>
    <xf numFmtId="0" fontId="16" fillId="5" borderId="0" xfId="0" applyFont="1" applyFill="1" applyAlignment="1">
      <alignment wrapText="1"/>
    </xf>
    <xf numFmtId="0" fontId="23" fillId="0" borderId="0" xfId="0" applyFont="1"/>
    <xf numFmtId="0" fontId="0" fillId="0" borderId="12" xfId="0" applyBorder="1" applyAlignment="1">
      <alignment horizontal="center" vertical="top"/>
    </xf>
    <xf numFmtId="0" fontId="0" fillId="0" borderId="0" xfId="0" applyAlignment="1">
      <alignment horizontal="center" vertical="top"/>
    </xf>
    <xf numFmtId="9" fontId="0" fillId="0" borderId="0" xfId="0" applyNumberFormat="1" applyAlignment="1">
      <alignment horizontal="center" vertical="top"/>
    </xf>
    <xf numFmtId="0" fontId="26" fillId="0" borderId="0" xfId="0" applyFont="1"/>
    <xf numFmtId="0" fontId="9" fillId="6" borderId="0" xfId="0" applyFont="1" applyFill="1"/>
    <xf numFmtId="0" fontId="14" fillId="6" borderId="0" xfId="0" applyFont="1" applyFill="1"/>
    <xf numFmtId="0" fontId="9" fillId="0" borderId="0" xfId="0" applyFont="1" applyAlignment="1">
      <alignment vertical="top"/>
    </xf>
    <xf numFmtId="0" fontId="21" fillId="0" borderId="0" xfId="1" applyFont="1" applyAlignment="1">
      <alignment vertical="top"/>
    </xf>
    <xf numFmtId="0" fontId="9" fillId="0" borderId="0" xfId="0" applyFont="1" applyAlignment="1">
      <alignment vertical="center"/>
    </xf>
    <xf numFmtId="0" fontId="34" fillId="5" borderId="0" xfId="0" applyFont="1" applyFill="1"/>
    <xf numFmtId="0" fontId="9" fillId="2" borderId="0" xfId="0" applyFont="1" applyFill="1" applyAlignment="1">
      <alignment vertical="center"/>
    </xf>
    <xf numFmtId="0" fontId="0" fillId="0" borderId="0" xfId="0" applyAlignment="1">
      <alignment vertical="center"/>
    </xf>
    <xf numFmtId="0" fontId="1" fillId="0" borderId="0" xfId="1" applyAlignment="1"/>
    <xf numFmtId="0" fontId="0" fillId="0" borderId="6" xfId="0" applyBorder="1" applyAlignment="1">
      <alignment horizontal="center" vertical="top" wrapText="1"/>
    </xf>
    <xf numFmtId="0" fontId="0" fillId="3" borderId="6" xfId="0" applyFill="1" applyBorder="1"/>
    <xf numFmtId="0" fontId="0" fillId="3" borderId="6" xfId="0" applyFill="1" applyBorder="1" applyAlignment="1">
      <alignment horizontal="center"/>
    </xf>
    <xf numFmtId="2" fontId="0" fillId="3" borderId="6" xfId="0" applyNumberFormat="1" applyFill="1" applyBorder="1" applyAlignment="1">
      <alignment horizontal="center"/>
    </xf>
    <xf numFmtId="1" fontId="0" fillId="3" borderId="6" xfId="0" applyNumberFormat="1" applyFill="1" applyBorder="1" applyAlignment="1">
      <alignment horizontal="center"/>
    </xf>
    <xf numFmtId="0" fontId="39" fillId="0" borderId="0" xfId="0" applyFont="1"/>
    <xf numFmtId="0" fontId="14" fillId="9" borderId="24" xfId="0" applyFont="1" applyFill="1" applyBorder="1" applyAlignment="1">
      <alignment vertical="top"/>
    </xf>
    <xf numFmtId="0" fontId="14" fillId="9" borderId="27" xfId="0" applyFont="1" applyFill="1" applyBorder="1" applyAlignment="1">
      <alignment vertical="center"/>
    </xf>
    <xf numFmtId="0" fontId="14" fillId="9" borderId="25" xfId="0" applyFont="1" applyFill="1" applyBorder="1" applyAlignment="1">
      <alignment horizontal="center" vertical="top" wrapText="1"/>
    </xf>
    <xf numFmtId="0" fontId="14" fillId="9" borderId="26" xfId="0" applyFont="1" applyFill="1" applyBorder="1" applyAlignment="1">
      <alignment horizontal="center" vertical="top" wrapText="1"/>
    </xf>
    <xf numFmtId="3" fontId="9" fillId="9" borderId="6" xfId="0" applyNumberFormat="1" applyFont="1" applyFill="1" applyBorder="1" applyAlignment="1">
      <alignment horizontal="center" vertical="center"/>
    </xf>
    <xf numFmtId="3" fontId="9" fillId="9" borderId="28" xfId="0" applyNumberFormat="1" applyFont="1" applyFill="1" applyBorder="1" applyAlignment="1">
      <alignment horizontal="center" vertical="center"/>
    </xf>
    <xf numFmtId="3" fontId="9" fillId="7" borderId="6" xfId="0" applyNumberFormat="1" applyFont="1" applyFill="1" applyBorder="1" applyAlignment="1">
      <alignment horizontal="center" vertical="center"/>
    </xf>
    <xf numFmtId="3" fontId="9" fillId="7" borderId="28" xfId="0" applyNumberFormat="1" applyFont="1" applyFill="1" applyBorder="1" applyAlignment="1">
      <alignment horizontal="center" vertical="center"/>
    </xf>
    <xf numFmtId="3" fontId="9" fillId="7" borderId="30" xfId="0" applyNumberFormat="1" applyFont="1" applyFill="1" applyBorder="1" applyAlignment="1">
      <alignment horizontal="center" vertical="center"/>
    </xf>
    <xf numFmtId="3" fontId="9" fillId="7" borderId="31" xfId="0" applyNumberFormat="1" applyFont="1" applyFill="1" applyBorder="1" applyAlignment="1">
      <alignment horizontal="center" vertical="center"/>
    </xf>
    <xf numFmtId="4" fontId="9" fillId="9" borderId="22" xfId="0" applyNumberFormat="1" applyFont="1" applyFill="1" applyBorder="1" applyAlignment="1">
      <alignment horizontal="center" vertical="center"/>
    </xf>
    <xf numFmtId="4" fontId="9" fillId="9" borderId="23" xfId="0" applyNumberFormat="1" applyFont="1" applyFill="1" applyBorder="1" applyAlignment="1">
      <alignment horizontal="center" vertical="center"/>
    </xf>
    <xf numFmtId="0" fontId="9" fillId="9" borderId="25" xfId="0" applyFont="1" applyFill="1" applyBorder="1" applyAlignment="1">
      <alignment horizontal="center" vertical="center"/>
    </xf>
    <xf numFmtId="3" fontId="10" fillId="9" borderId="25" xfId="0" applyNumberFormat="1" applyFont="1" applyFill="1" applyBorder="1" applyAlignment="1">
      <alignment horizontal="center" vertical="center"/>
    </xf>
    <xf numFmtId="3" fontId="10" fillId="9" borderId="26" xfId="0" applyNumberFormat="1" applyFont="1" applyFill="1" applyBorder="1" applyAlignment="1">
      <alignment horizontal="center" vertical="center"/>
    </xf>
    <xf numFmtId="0" fontId="9" fillId="9" borderId="6" xfId="0" applyFont="1" applyFill="1" applyBorder="1" applyAlignment="1">
      <alignment horizontal="center" vertical="center"/>
    </xf>
    <xf numFmtId="0" fontId="9" fillId="9" borderId="30" xfId="0" applyFont="1" applyFill="1" applyBorder="1" applyAlignment="1">
      <alignment horizontal="center" vertical="center"/>
    </xf>
    <xf numFmtId="0" fontId="14" fillId="9" borderId="24" xfId="0" applyFont="1" applyFill="1" applyBorder="1" applyAlignment="1">
      <alignment vertical="center"/>
    </xf>
    <xf numFmtId="0" fontId="9" fillId="7" borderId="27" xfId="0" applyFont="1" applyFill="1" applyBorder="1" applyAlignment="1">
      <alignment vertical="center"/>
    </xf>
    <xf numFmtId="0" fontId="9" fillId="7" borderId="29" xfId="0" applyFont="1" applyFill="1" applyBorder="1" applyAlignment="1">
      <alignment vertical="center"/>
    </xf>
    <xf numFmtId="0" fontId="9" fillId="7" borderId="27" xfId="0" applyFont="1" applyFill="1" applyBorder="1" applyAlignment="1">
      <alignment vertical="top"/>
    </xf>
    <xf numFmtId="0" fontId="9" fillId="7" borderId="29" xfId="0" applyFont="1" applyFill="1" applyBorder="1" applyAlignment="1">
      <alignment vertical="top"/>
    </xf>
    <xf numFmtId="0" fontId="14" fillId="9" borderId="21" xfId="0" applyFont="1" applyFill="1" applyBorder="1" applyAlignment="1">
      <alignment vertical="center"/>
    </xf>
    <xf numFmtId="0" fontId="18" fillId="9" borderId="27" xfId="0" applyFont="1" applyFill="1" applyBorder="1" applyAlignment="1">
      <alignment horizontal="justify" vertical="center" wrapText="1"/>
    </xf>
    <xf numFmtId="0" fontId="18" fillId="9" borderId="6" xfId="0" applyFont="1" applyFill="1" applyBorder="1" applyAlignment="1">
      <alignment horizontal="justify" vertical="center" wrapText="1"/>
    </xf>
    <xf numFmtId="2" fontId="38" fillId="9" borderId="31" xfId="0" applyNumberFormat="1" applyFont="1" applyFill="1" applyBorder="1" applyAlignment="1">
      <alignment horizontal="center" vertical="center" wrapText="1"/>
    </xf>
    <xf numFmtId="0" fontId="18" fillId="9" borderId="86" xfId="0" applyFont="1" applyFill="1" applyBorder="1" applyAlignment="1">
      <alignment horizontal="justify" vertical="center" wrapText="1"/>
    </xf>
    <xf numFmtId="0" fontId="18" fillId="9" borderId="20" xfId="0" applyFont="1" applyFill="1" applyBorder="1" applyAlignment="1">
      <alignment horizontal="justify" vertical="center" wrapText="1"/>
    </xf>
    <xf numFmtId="0" fontId="9" fillId="9" borderId="28" xfId="0" applyFont="1" applyFill="1" applyBorder="1" applyAlignment="1">
      <alignment horizontal="right" vertical="center" wrapText="1"/>
    </xf>
    <xf numFmtId="0" fontId="18" fillId="9" borderId="88" xfId="0" applyFont="1" applyFill="1" applyBorder="1" applyAlignment="1">
      <alignment horizontal="justify" vertical="center" wrapText="1"/>
    </xf>
    <xf numFmtId="0" fontId="18" fillId="9" borderId="9" xfId="0" applyFont="1" applyFill="1" applyBorder="1" applyAlignment="1">
      <alignment horizontal="justify" vertical="center" wrapText="1"/>
    </xf>
    <xf numFmtId="0" fontId="9" fillId="9" borderId="89" xfId="0" applyFont="1" applyFill="1" applyBorder="1" applyAlignment="1">
      <alignment horizontal="right" vertical="center" wrapText="1"/>
    </xf>
    <xf numFmtId="0" fontId="18" fillId="9" borderId="21" xfId="0" applyFont="1" applyFill="1" applyBorder="1" applyAlignment="1">
      <alignment horizontal="justify" vertical="center" wrapText="1"/>
    </xf>
    <xf numFmtId="0" fontId="18" fillId="9" borderId="22" xfId="0" applyFont="1" applyFill="1" applyBorder="1" applyAlignment="1">
      <alignment horizontal="justify" vertical="center" wrapText="1"/>
    </xf>
    <xf numFmtId="2" fontId="14" fillId="9" borderId="23" xfId="0" applyNumberFormat="1" applyFont="1" applyFill="1" applyBorder="1" applyAlignment="1">
      <alignment horizontal="right" vertical="center" wrapText="1"/>
    </xf>
    <xf numFmtId="0" fontId="9" fillId="9" borderId="38" xfId="0" applyFont="1" applyFill="1" applyBorder="1" applyAlignment="1">
      <alignment horizontal="justify" vertical="center" wrapText="1"/>
    </xf>
    <xf numFmtId="0" fontId="9" fillId="9" borderId="39" xfId="0" applyFont="1" applyFill="1" applyBorder="1" applyAlignment="1">
      <alignment horizontal="justify" vertical="center" wrapText="1"/>
    </xf>
    <xf numFmtId="0" fontId="9" fillId="9" borderId="40" xfId="0" applyFont="1" applyFill="1" applyBorder="1" applyAlignment="1">
      <alignment horizontal="justify" vertical="center" wrapText="1"/>
    </xf>
    <xf numFmtId="0" fontId="18" fillId="7" borderId="9" xfId="0" applyFont="1" applyFill="1" applyBorder="1" applyAlignment="1">
      <alignment horizontal="right" vertical="center" wrapText="1"/>
    </xf>
    <xf numFmtId="0" fontId="18" fillId="7" borderId="6" xfId="0" applyFont="1" applyFill="1" applyBorder="1" applyAlignment="1">
      <alignment horizontal="right" vertical="center" wrapText="1"/>
    </xf>
    <xf numFmtId="2" fontId="17" fillId="10" borderId="22" xfId="0" applyNumberFormat="1" applyFont="1" applyFill="1" applyBorder="1" applyAlignment="1">
      <alignment horizontal="right" vertical="center" wrapText="1"/>
    </xf>
    <xf numFmtId="0" fontId="43" fillId="8" borderId="19" xfId="0" applyFont="1" applyFill="1" applyBorder="1" applyAlignment="1">
      <alignment vertical="center" wrapText="1"/>
    </xf>
    <xf numFmtId="0" fontId="18" fillId="9" borderId="53" xfId="0" applyFont="1" applyFill="1" applyBorder="1" applyAlignment="1">
      <alignment horizontal="left" vertical="center" wrapText="1"/>
    </xf>
    <xf numFmtId="0" fontId="9" fillId="9" borderId="54" xfId="0" applyFont="1" applyFill="1" applyBorder="1" applyAlignment="1">
      <alignment horizontal="justify" vertical="center" wrapText="1"/>
    </xf>
    <xf numFmtId="0" fontId="9" fillId="9" borderId="55" xfId="0" applyFont="1" applyFill="1" applyBorder="1" applyAlignment="1">
      <alignment horizontal="justify" vertical="top" wrapText="1"/>
    </xf>
    <xf numFmtId="0" fontId="18" fillId="9" borderId="56" xfId="0" applyFont="1" applyFill="1" applyBorder="1" applyAlignment="1">
      <alignment horizontal="left" vertical="center" wrapText="1"/>
    </xf>
    <xf numFmtId="0" fontId="18" fillId="9" borderId="6" xfId="0" applyFont="1" applyFill="1" applyBorder="1" applyAlignment="1">
      <alignment horizontal="left" vertical="center" wrapText="1"/>
    </xf>
    <xf numFmtId="0" fontId="17" fillId="9" borderId="57" xfId="0" applyFont="1" applyFill="1" applyBorder="1" applyAlignment="1">
      <alignment horizontal="right" vertical="center" wrapText="1"/>
    </xf>
    <xf numFmtId="0" fontId="18" fillId="9" borderId="58" xfId="0" applyFont="1" applyFill="1" applyBorder="1" applyAlignment="1">
      <alignment horizontal="left" vertical="center" wrapText="1"/>
    </xf>
    <xf numFmtId="0" fontId="18" fillId="9" borderId="90" xfId="0" applyFont="1" applyFill="1" applyBorder="1" applyAlignment="1">
      <alignment horizontal="left" vertical="center" wrapText="1"/>
    </xf>
    <xf numFmtId="0" fontId="18" fillId="9" borderId="60" xfId="0" applyFont="1" applyFill="1" applyBorder="1" applyAlignment="1">
      <alignment horizontal="justify" vertical="center" wrapText="1"/>
    </xf>
    <xf numFmtId="0" fontId="9" fillId="9" borderId="57" xfId="0" applyFont="1" applyFill="1" applyBorder="1" applyAlignment="1">
      <alignment horizontal="right" vertical="center" wrapText="1"/>
    </xf>
    <xf numFmtId="0" fontId="9" fillId="9" borderId="59" xfId="0" applyFont="1" applyFill="1" applyBorder="1" applyAlignment="1">
      <alignment horizontal="right" vertical="center" wrapText="1"/>
    </xf>
    <xf numFmtId="0" fontId="9" fillId="9" borderId="61" xfId="0" applyFont="1" applyFill="1" applyBorder="1" applyAlignment="1">
      <alignment horizontal="right" vertical="center" wrapText="1"/>
    </xf>
    <xf numFmtId="2" fontId="14" fillId="9" borderId="26" xfId="0" applyNumberFormat="1" applyFont="1" applyFill="1" applyBorder="1" applyAlignment="1">
      <alignment horizontal="center" vertical="center"/>
    </xf>
    <xf numFmtId="0" fontId="14" fillId="9" borderId="31" xfId="0" applyFont="1" applyFill="1" applyBorder="1" applyAlignment="1">
      <alignment horizontal="center" vertical="center"/>
    </xf>
    <xf numFmtId="0" fontId="9" fillId="9" borderId="6" xfId="0" applyFont="1" applyFill="1" applyBorder="1" applyAlignment="1">
      <alignment vertical="center"/>
    </xf>
    <xf numFmtId="0" fontId="18" fillId="7" borderId="0" xfId="0" applyFont="1" applyFill="1" applyAlignment="1">
      <alignment vertical="center"/>
    </xf>
    <xf numFmtId="0" fontId="9" fillId="7" borderId="0" xfId="0" applyFont="1" applyFill="1"/>
    <xf numFmtId="0" fontId="9" fillId="7" borderId="6" xfId="0" applyFont="1" applyFill="1" applyBorder="1" applyAlignment="1">
      <alignment vertical="center"/>
    </xf>
    <xf numFmtId="0" fontId="9" fillId="7" borderId="7" xfId="0" applyFont="1" applyFill="1" applyBorder="1" applyAlignment="1">
      <alignment vertical="center"/>
    </xf>
    <xf numFmtId="0" fontId="0" fillId="3" borderId="6" xfId="0" applyFill="1" applyBorder="1" applyAlignment="1">
      <alignment horizontal="center" vertical="center"/>
    </xf>
    <xf numFmtId="0" fontId="9" fillId="9" borderId="18" xfId="0" applyFont="1" applyFill="1" applyBorder="1" applyAlignment="1">
      <alignment vertical="center"/>
    </xf>
    <xf numFmtId="0" fontId="9" fillId="9" borderId="7" xfId="0" applyFont="1" applyFill="1" applyBorder="1" applyAlignment="1">
      <alignment vertical="center"/>
    </xf>
    <xf numFmtId="0" fontId="9" fillId="9" borderId="91" xfId="0" applyFont="1" applyFill="1" applyBorder="1" applyAlignment="1">
      <alignment vertical="center"/>
    </xf>
    <xf numFmtId="0" fontId="9" fillId="9" borderId="92" xfId="0" applyFont="1" applyFill="1" applyBorder="1" applyAlignment="1">
      <alignment vertical="center"/>
    </xf>
    <xf numFmtId="0" fontId="9" fillId="9" borderId="93" xfId="0" applyFont="1" applyFill="1" applyBorder="1" applyAlignment="1">
      <alignment vertical="center"/>
    </xf>
    <xf numFmtId="0" fontId="9" fillId="9" borderId="94" xfId="0" applyFont="1" applyFill="1" applyBorder="1" applyAlignment="1">
      <alignment vertical="center"/>
    </xf>
    <xf numFmtId="0" fontId="9" fillId="5" borderId="0" xfId="0" applyFont="1" applyFill="1" applyAlignment="1">
      <alignment vertical="center"/>
    </xf>
    <xf numFmtId="2" fontId="14" fillId="9" borderId="1" xfId="0" applyNumberFormat="1" applyFont="1" applyFill="1" applyBorder="1" applyAlignment="1">
      <alignment horizontal="center" vertical="center"/>
    </xf>
    <xf numFmtId="0" fontId="14" fillId="9" borderId="73" xfId="0" applyFont="1" applyFill="1" applyBorder="1" applyAlignment="1">
      <alignment horizontal="center" vertical="center"/>
    </xf>
    <xf numFmtId="0" fontId="36" fillId="9" borderId="82" xfId="0" applyFont="1" applyFill="1" applyBorder="1" applyAlignment="1">
      <alignment horizontal="right" vertical="center"/>
    </xf>
    <xf numFmtId="0" fontId="35" fillId="9" borderId="4" xfId="0" applyFont="1" applyFill="1" applyBorder="1" applyAlignment="1">
      <alignment vertical="center"/>
    </xf>
    <xf numFmtId="0" fontId="35" fillId="9" borderId="84" xfId="0" applyFont="1" applyFill="1" applyBorder="1" applyAlignment="1">
      <alignment vertical="center"/>
    </xf>
    <xf numFmtId="0" fontId="35" fillId="9" borderId="85" xfId="0" applyFont="1" applyFill="1" applyBorder="1" applyAlignment="1">
      <alignment vertical="center"/>
    </xf>
    <xf numFmtId="0" fontId="29" fillId="9" borderId="24" xfId="0" applyFont="1" applyFill="1" applyBorder="1" applyAlignment="1">
      <alignment vertical="center" wrapText="1"/>
    </xf>
    <xf numFmtId="0" fontId="37" fillId="9" borderId="25" xfId="0" applyFont="1" applyFill="1" applyBorder="1" applyAlignment="1">
      <alignment horizontal="center" vertical="center" wrapText="1"/>
    </xf>
    <xf numFmtId="0" fontId="37" fillId="9" borderId="26" xfId="0" applyFont="1" applyFill="1" applyBorder="1" applyAlignment="1">
      <alignment horizontal="center" vertical="center" wrapText="1"/>
    </xf>
    <xf numFmtId="0" fontId="30" fillId="7" borderId="27" xfId="0" applyFont="1" applyFill="1" applyBorder="1" applyAlignment="1">
      <alignment vertical="center" wrapText="1"/>
    </xf>
    <xf numFmtId="0" fontId="9" fillId="7" borderId="28" xfId="0" applyFont="1" applyFill="1" applyBorder="1" applyAlignment="1">
      <alignment vertical="center"/>
    </xf>
    <xf numFmtId="0" fontId="9" fillId="7" borderId="20" xfId="0" applyFont="1" applyFill="1" applyBorder="1" applyAlignment="1">
      <alignment vertical="center"/>
    </xf>
    <xf numFmtId="0" fontId="30" fillId="7" borderId="86" xfId="0" applyFont="1" applyFill="1" applyBorder="1" applyAlignment="1">
      <alignment vertical="center" wrapText="1"/>
    </xf>
    <xf numFmtId="0" fontId="30" fillId="9" borderId="6" xfId="0" applyFont="1" applyFill="1" applyBorder="1" applyAlignment="1">
      <alignment vertical="center" wrapText="1"/>
    </xf>
    <xf numFmtId="0" fontId="23" fillId="9" borderId="6" xfId="0" applyFont="1" applyFill="1" applyBorder="1" applyAlignment="1">
      <alignment horizontal="center" vertical="center" wrapText="1"/>
    </xf>
    <xf numFmtId="0" fontId="9" fillId="9" borderId="9" xfId="0" applyFont="1" applyFill="1" applyBorder="1" applyAlignment="1">
      <alignment vertical="center" wrapText="1"/>
    </xf>
    <xf numFmtId="0" fontId="18" fillId="9" borderId="9" xfId="0" applyFont="1" applyFill="1" applyBorder="1" applyAlignment="1">
      <alignment vertical="center"/>
    </xf>
    <xf numFmtId="0" fontId="9" fillId="9" borderId="6" xfId="0" applyFont="1" applyFill="1" applyBorder="1" applyAlignment="1">
      <alignment vertical="center" wrapText="1"/>
    </xf>
    <xf numFmtId="0" fontId="18" fillId="9" borderId="6" xfId="0" applyFont="1" applyFill="1" applyBorder="1" applyAlignment="1">
      <alignment vertical="center"/>
    </xf>
    <xf numFmtId="0" fontId="9" fillId="9" borderId="20" xfId="0" applyFont="1" applyFill="1" applyBorder="1" applyAlignment="1">
      <alignment vertical="center" wrapText="1"/>
    </xf>
    <xf numFmtId="0" fontId="14" fillId="9" borderId="24" xfId="0" applyFont="1" applyFill="1" applyBorder="1" applyAlignment="1">
      <alignment vertical="center" wrapText="1"/>
    </xf>
    <xf numFmtId="0" fontId="9" fillId="9" borderId="25" xfId="0" applyFont="1" applyFill="1" applyBorder="1" applyAlignment="1">
      <alignment vertical="center"/>
    </xf>
    <xf numFmtId="0" fontId="14" fillId="9" borderId="29" xfId="0" applyFont="1" applyFill="1" applyBorder="1" applyAlignment="1">
      <alignment vertical="center" wrapText="1"/>
    </xf>
    <xf numFmtId="0" fontId="18" fillId="9" borderId="30" xfId="0" applyFont="1" applyFill="1" applyBorder="1" applyAlignment="1">
      <alignment vertical="center"/>
    </xf>
    <xf numFmtId="0" fontId="25" fillId="9" borderId="6" xfId="0" applyFont="1" applyFill="1" applyBorder="1" applyAlignment="1">
      <alignment vertical="center" wrapText="1"/>
    </xf>
    <xf numFmtId="0" fontId="18" fillId="9" borderId="0" xfId="0" applyFont="1" applyFill="1" applyAlignment="1">
      <alignment vertical="center"/>
    </xf>
    <xf numFmtId="0" fontId="9" fillId="9" borderId="0" xfId="0" applyFont="1" applyFill="1"/>
    <xf numFmtId="0" fontId="17" fillId="5" borderId="0" xfId="0" applyFont="1" applyFill="1" applyAlignment="1">
      <alignment vertical="center"/>
    </xf>
    <xf numFmtId="0" fontId="9" fillId="5" borderId="0" xfId="0" applyFont="1" applyFill="1" applyAlignment="1">
      <alignment vertical="top"/>
    </xf>
    <xf numFmtId="0" fontId="21" fillId="5" borderId="0" xfId="1" applyFont="1" applyFill="1" applyAlignment="1">
      <alignment vertical="center"/>
    </xf>
    <xf numFmtId="0" fontId="14" fillId="2" borderId="76" xfId="0" applyFont="1" applyFill="1" applyBorder="1" applyAlignment="1">
      <alignment horizontal="right" vertical="center"/>
    </xf>
    <xf numFmtId="0" fontId="14" fillId="9" borderId="82" xfId="0" applyFont="1" applyFill="1" applyBorder="1" applyAlignment="1">
      <alignment vertical="center" wrapText="1"/>
    </xf>
    <xf numFmtId="0" fontId="9" fillId="9" borderId="83" xfId="0" applyFont="1" applyFill="1" applyBorder="1" applyAlignment="1">
      <alignment vertical="center"/>
    </xf>
    <xf numFmtId="0" fontId="14" fillId="9" borderId="67" xfId="0" applyFont="1" applyFill="1" applyBorder="1" applyAlignment="1">
      <alignment vertical="center" wrapText="1"/>
    </xf>
    <xf numFmtId="0" fontId="18" fillId="9" borderId="67" xfId="0" applyFont="1" applyFill="1" applyBorder="1" applyAlignment="1">
      <alignment vertical="center"/>
    </xf>
    <xf numFmtId="0" fontId="9" fillId="9" borderId="18" xfId="0" applyFont="1" applyFill="1" applyBorder="1" applyAlignment="1">
      <alignment vertical="center" wrapText="1"/>
    </xf>
    <xf numFmtId="0" fontId="16" fillId="7" borderId="9" xfId="0" applyFont="1" applyFill="1" applyBorder="1" applyAlignment="1">
      <alignment vertical="center" wrapText="1"/>
    </xf>
    <xf numFmtId="0" fontId="9" fillId="7" borderId="6" xfId="0" applyFont="1" applyFill="1" applyBorder="1" applyAlignment="1">
      <alignment vertical="center" wrapText="1"/>
    </xf>
    <xf numFmtId="0" fontId="14" fillId="7" borderId="20" xfId="0" applyFont="1" applyFill="1" applyBorder="1" applyAlignment="1">
      <alignment vertical="center"/>
    </xf>
    <xf numFmtId="0" fontId="19" fillId="9" borderId="18" xfId="0" applyFont="1" applyFill="1" applyBorder="1" applyAlignment="1">
      <alignment vertical="center" wrapText="1"/>
    </xf>
    <xf numFmtId="0" fontId="14" fillId="9" borderId="69" xfId="0" applyFont="1" applyFill="1" applyBorder="1" applyAlignment="1">
      <alignment horizontal="center" vertical="center"/>
    </xf>
    <xf numFmtId="0" fontId="14" fillId="9" borderId="7" xfId="0" applyFont="1" applyFill="1" applyBorder="1" applyAlignment="1">
      <alignment vertical="center" wrapText="1"/>
    </xf>
    <xf numFmtId="0" fontId="14" fillId="9" borderId="12" xfId="0" applyFont="1" applyFill="1" applyBorder="1" applyAlignment="1">
      <alignment horizontal="center" vertical="center"/>
    </xf>
    <xf numFmtId="0" fontId="19" fillId="9" borderId="38" xfId="0" applyFont="1" applyFill="1" applyBorder="1" applyAlignment="1">
      <alignment vertical="center" wrapText="1"/>
    </xf>
    <xf numFmtId="0" fontId="9" fillId="9" borderId="39" xfId="0" applyFont="1" applyFill="1" applyBorder="1" applyAlignment="1">
      <alignment vertical="center"/>
    </xf>
    <xf numFmtId="0" fontId="19" fillId="9" borderId="21" xfId="0" applyFont="1" applyFill="1" applyBorder="1" applyAlignment="1">
      <alignment vertical="center" wrapText="1"/>
    </xf>
    <xf numFmtId="0" fontId="9" fillId="9" borderId="22" xfId="0" applyFont="1" applyFill="1" applyBorder="1" applyAlignment="1">
      <alignment vertical="center"/>
    </xf>
    <xf numFmtId="0" fontId="16" fillId="7" borderId="71" xfId="0" applyFont="1" applyFill="1" applyBorder="1" applyAlignment="1">
      <alignment horizontal="left" vertical="center" wrapText="1"/>
    </xf>
    <xf numFmtId="0" fontId="14" fillId="7" borderId="69" xfId="0" applyFont="1" applyFill="1" applyBorder="1" applyAlignment="1">
      <alignment horizontal="right" vertical="center"/>
    </xf>
    <xf numFmtId="0" fontId="16" fillId="7" borderId="12" xfId="0" applyFont="1" applyFill="1" applyBorder="1" applyAlignment="1">
      <alignment horizontal="left" vertical="center" wrapText="1"/>
    </xf>
    <xf numFmtId="0" fontId="14" fillId="7" borderId="12" xfId="0" applyFont="1" applyFill="1" applyBorder="1" applyAlignment="1">
      <alignment horizontal="right" vertical="center"/>
    </xf>
    <xf numFmtId="0" fontId="19" fillId="9" borderId="18" xfId="0" applyFont="1" applyFill="1" applyBorder="1" applyAlignment="1">
      <alignment horizontal="left" vertical="center" wrapText="1"/>
    </xf>
    <xf numFmtId="0" fontId="14" fillId="9" borderId="13" xfId="0" applyFont="1" applyFill="1" applyBorder="1" applyAlignment="1">
      <alignment horizontal="center" vertical="center"/>
    </xf>
    <xf numFmtId="0" fontId="14" fillId="9" borderId="7" xfId="0" applyFont="1" applyFill="1" applyBorder="1" applyAlignment="1">
      <alignment horizontal="left" vertical="center" wrapText="1"/>
    </xf>
    <xf numFmtId="0" fontId="9" fillId="9" borderId="36" xfId="0" applyFont="1" applyFill="1" applyBorder="1" applyAlignment="1">
      <alignment horizontal="left" vertical="center" wrapText="1"/>
    </xf>
    <xf numFmtId="0" fontId="9" fillId="9" borderId="72" xfId="0" applyFont="1" applyFill="1" applyBorder="1" applyAlignment="1">
      <alignment horizontal="left" vertical="center" wrapText="1"/>
    </xf>
    <xf numFmtId="0" fontId="23" fillId="9" borderId="35" xfId="0" applyFont="1" applyFill="1" applyBorder="1" applyAlignment="1">
      <alignment horizontal="center" vertical="center" wrapText="1"/>
    </xf>
    <xf numFmtId="0" fontId="23" fillId="9" borderId="25" xfId="0" applyFont="1" applyFill="1" applyBorder="1" applyAlignment="1">
      <alignment horizontal="center" vertical="center" wrapText="1"/>
    </xf>
    <xf numFmtId="0" fontId="23" fillId="9" borderId="26" xfId="0" applyFont="1" applyFill="1" applyBorder="1" applyAlignment="1">
      <alignment horizontal="center" vertical="center" wrapText="1"/>
    </xf>
    <xf numFmtId="0" fontId="9" fillId="9" borderId="8" xfId="0" applyFont="1" applyFill="1" applyBorder="1" applyAlignment="1">
      <alignment vertical="center"/>
    </xf>
    <xf numFmtId="0" fontId="9" fillId="9" borderId="28" xfId="0" applyFont="1" applyFill="1" applyBorder="1" applyAlignment="1">
      <alignment vertical="center"/>
    </xf>
    <xf numFmtId="0" fontId="19" fillId="9" borderId="70" xfId="0" applyFont="1" applyFill="1" applyBorder="1" applyAlignment="1">
      <alignment vertical="center" wrapText="1"/>
    </xf>
    <xf numFmtId="0" fontId="9" fillId="9" borderId="40" xfId="0" applyFont="1" applyFill="1" applyBorder="1" applyAlignment="1">
      <alignment vertical="center"/>
    </xf>
    <xf numFmtId="0" fontId="9" fillId="9" borderId="23" xfId="0" applyFont="1" applyFill="1" applyBorder="1" applyAlignment="1">
      <alignment vertical="center"/>
    </xf>
    <xf numFmtId="0" fontId="18" fillId="9" borderId="79" xfId="0" applyFont="1" applyFill="1" applyBorder="1" applyAlignment="1">
      <alignment horizontal="left" vertical="center" wrapText="1"/>
    </xf>
    <xf numFmtId="0" fontId="18" fillId="9" borderId="80" xfId="0" applyFont="1" applyFill="1" applyBorder="1" applyAlignment="1">
      <alignment horizontal="center" vertical="center" wrapText="1"/>
    </xf>
    <xf numFmtId="0" fontId="18" fillId="9" borderId="81" xfId="0" applyFont="1" applyFill="1" applyBorder="1" applyAlignment="1">
      <alignment horizontal="center" vertical="center" wrapText="1"/>
    </xf>
    <xf numFmtId="0" fontId="18" fillId="7" borderId="20" xfId="0" applyFont="1" applyFill="1" applyBorder="1" applyAlignment="1">
      <alignment horizontal="right" vertical="center" wrapText="1"/>
    </xf>
    <xf numFmtId="0" fontId="9" fillId="9" borderId="87" xfId="0" applyFont="1" applyFill="1" applyBorder="1" applyAlignment="1">
      <alignment horizontal="right" vertical="center" wrapText="1"/>
    </xf>
    <xf numFmtId="0" fontId="17" fillId="9" borderId="22" xfId="0" applyFont="1" applyFill="1" applyBorder="1" applyAlignment="1">
      <alignment horizontal="right" vertical="center" wrapText="1"/>
    </xf>
    <xf numFmtId="0" fontId="14" fillId="9" borderId="23" xfId="0" applyFont="1" applyFill="1" applyBorder="1" applyAlignment="1">
      <alignment horizontal="right" vertical="center" wrapText="1"/>
    </xf>
    <xf numFmtId="0" fontId="18" fillId="9" borderId="21" xfId="0" applyFont="1" applyFill="1" applyBorder="1" applyAlignment="1">
      <alignment horizontal="left" vertical="center" wrapText="1"/>
    </xf>
    <xf numFmtId="0" fontId="9" fillId="9" borderId="22" xfId="0" applyFont="1" applyFill="1" applyBorder="1" applyAlignment="1">
      <alignment horizontal="justify" vertical="center" wrapText="1"/>
    </xf>
    <xf numFmtId="0" fontId="9" fillId="9" borderId="76" xfId="0" applyFont="1" applyFill="1" applyBorder="1" applyAlignment="1">
      <alignment horizontal="justify" vertical="center" wrapText="1"/>
    </xf>
    <xf numFmtId="0" fontId="20" fillId="7" borderId="23" xfId="0" applyFont="1" applyFill="1" applyBorder="1" applyAlignment="1">
      <alignment horizontal="left" vertical="center" wrapText="1"/>
    </xf>
    <xf numFmtId="0" fontId="44" fillId="7" borderId="23" xfId="0" applyFont="1" applyFill="1" applyBorder="1"/>
    <xf numFmtId="0" fontId="20" fillId="7" borderId="19" xfId="0" applyFont="1" applyFill="1" applyBorder="1" applyAlignment="1">
      <alignment horizontal="left" vertical="center" wrapText="1"/>
    </xf>
    <xf numFmtId="0" fontId="18" fillId="7" borderId="19" xfId="0" applyFont="1" applyFill="1" applyBorder="1" applyAlignment="1">
      <alignment horizontal="left" vertical="center" wrapText="1"/>
    </xf>
    <xf numFmtId="0" fontId="18" fillId="7" borderId="48" xfId="0" applyFont="1" applyFill="1" applyBorder="1" applyAlignment="1">
      <alignment horizontal="left" vertical="center" wrapText="1"/>
    </xf>
    <xf numFmtId="0" fontId="20" fillId="7" borderId="49" xfId="0" applyFont="1" applyFill="1" applyBorder="1" applyAlignment="1">
      <alignment horizontal="left" vertical="center" wrapText="1"/>
    </xf>
    <xf numFmtId="0" fontId="18" fillId="7" borderId="49" xfId="0" applyFont="1" applyFill="1" applyBorder="1" applyAlignment="1">
      <alignment horizontal="left" vertical="center" wrapText="1"/>
    </xf>
    <xf numFmtId="0" fontId="18" fillId="7" borderId="45" xfId="0" applyFont="1" applyFill="1" applyBorder="1" applyAlignment="1">
      <alignment horizontal="left" vertical="center" wrapText="1"/>
    </xf>
    <xf numFmtId="0" fontId="18" fillId="9" borderId="42" xfId="0" applyFont="1" applyFill="1" applyBorder="1" applyAlignment="1">
      <alignment horizontal="left" vertical="center" wrapText="1"/>
    </xf>
    <xf numFmtId="0" fontId="18" fillId="9" borderId="46" xfId="0" applyFont="1" applyFill="1" applyBorder="1" applyAlignment="1">
      <alignment horizontal="left" vertical="center" wrapText="1"/>
    </xf>
    <xf numFmtId="0" fontId="18" fillId="9" borderId="43" xfId="0" applyFont="1" applyFill="1" applyBorder="1" applyAlignment="1">
      <alignment horizontal="left" vertical="center" wrapText="1"/>
    </xf>
    <xf numFmtId="0" fontId="18" fillId="9" borderId="47" xfId="0" applyFont="1" applyFill="1" applyBorder="1" applyAlignment="1">
      <alignment horizontal="left" vertical="center" wrapText="1"/>
    </xf>
    <xf numFmtId="0" fontId="18" fillId="9" borderId="44" xfId="0" applyFont="1" applyFill="1" applyBorder="1" applyAlignment="1">
      <alignment horizontal="left" vertical="center" wrapText="1"/>
    </xf>
    <xf numFmtId="0" fontId="18" fillId="9" borderId="42" xfId="0" applyFont="1" applyFill="1" applyBorder="1" applyAlignment="1">
      <alignment vertical="center" wrapText="1"/>
    </xf>
    <xf numFmtId="0" fontId="18" fillId="9" borderId="43" xfId="0" applyFont="1" applyFill="1" applyBorder="1" applyAlignment="1">
      <alignment vertical="center" wrapText="1"/>
    </xf>
    <xf numFmtId="0" fontId="18" fillId="7" borderId="44" xfId="0" applyFont="1" applyFill="1" applyBorder="1" applyAlignment="1">
      <alignment vertical="center" wrapText="1"/>
    </xf>
    <xf numFmtId="0" fontId="20" fillId="7" borderId="45" xfId="0" applyFont="1" applyFill="1" applyBorder="1" applyAlignment="1">
      <alignment vertical="center" wrapText="1"/>
    </xf>
    <xf numFmtId="0" fontId="14" fillId="9" borderId="2" xfId="0" applyFont="1" applyFill="1" applyBorder="1" applyAlignment="1">
      <alignment vertical="center" wrapText="1"/>
    </xf>
    <xf numFmtId="0" fontId="14" fillId="9" borderId="3" xfId="0" applyFont="1" applyFill="1" applyBorder="1" applyAlignment="1">
      <alignment vertical="center" wrapText="1"/>
    </xf>
    <xf numFmtId="0" fontId="16" fillId="7" borderId="78" xfId="0" applyFont="1" applyFill="1" applyBorder="1" applyAlignment="1">
      <alignment vertical="center" wrapText="1"/>
    </xf>
    <xf numFmtId="0" fontId="16" fillId="7" borderId="3" xfId="0" applyFont="1" applyFill="1" applyBorder="1" applyAlignment="1">
      <alignment vertical="center" wrapText="1"/>
    </xf>
    <xf numFmtId="0" fontId="32" fillId="9" borderId="14" xfId="0" applyFont="1" applyFill="1" applyBorder="1" applyAlignment="1">
      <alignment vertical="center" wrapText="1"/>
    </xf>
    <xf numFmtId="0" fontId="11" fillId="9" borderId="15" xfId="0" applyFont="1" applyFill="1" applyBorder="1" applyAlignment="1">
      <alignment vertical="center" wrapText="1"/>
    </xf>
    <xf numFmtId="0" fontId="11" fillId="9" borderId="16" xfId="0" applyFont="1" applyFill="1" applyBorder="1" applyAlignment="1">
      <alignment vertical="center" wrapText="1"/>
    </xf>
    <xf numFmtId="0" fontId="13" fillId="0" borderId="0" xfId="0" applyFont="1" applyAlignment="1">
      <alignment horizontal="right" vertical="center" wrapText="1"/>
    </xf>
    <xf numFmtId="0" fontId="10" fillId="0" borderId="0" xfId="0" applyFont="1" applyAlignment="1">
      <alignment horizontal="left" vertical="top"/>
    </xf>
    <xf numFmtId="0" fontId="11" fillId="9" borderId="12" xfId="0" applyFont="1" applyFill="1" applyBorder="1" applyAlignment="1">
      <alignment horizontal="left" vertical="top" wrapText="1"/>
    </xf>
    <xf numFmtId="0" fontId="10" fillId="9" borderId="13" xfId="0" applyFont="1" applyFill="1" applyBorder="1" applyAlignment="1">
      <alignment horizontal="left" vertical="top"/>
    </xf>
    <xf numFmtId="0" fontId="11" fillId="9" borderId="12" xfId="0" applyFont="1" applyFill="1" applyBorder="1" applyAlignment="1">
      <alignment horizontal="left" vertical="top"/>
    </xf>
    <xf numFmtId="0" fontId="10" fillId="9" borderId="14" xfId="0" applyFont="1" applyFill="1" applyBorder="1" applyAlignment="1">
      <alignment vertical="center" wrapText="1"/>
    </xf>
    <xf numFmtId="0" fontId="10" fillId="9" borderId="15" xfId="0" applyFont="1" applyFill="1" applyBorder="1" applyAlignment="1">
      <alignment vertical="center" wrapText="1"/>
    </xf>
    <xf numFmtId="0" fontId="10" fillId="9" borderId="16" xfId="0" applyFont="1" applyFill="1" applyBorder="1" applyAlignment="1">
      <alignment vertical="center" wrapText="1"/>
    </xf>
    <xf numFmtId="0" fontId="11" fillId="9" borderId="14" xfId="0" applyFont="1" applyFill="1" applyBorder="1" applyAlignment="1">
      <alignment vertical="center" wrapText="1"/>
    </xf>
    <xf numFmtId="0" fontId="11" fillId="7" borderId="12" xfId="0" applyFont="1" applyFill="1" applyBorder="1" applyAlignment="1">
      <alignment horizontal="left" vertical="top"/>
    </xf>
    <xf numFmtId="0" fontId="11" fillId="7" borderId="12" xfId="0" applyFont="1" applyFill="1" applyBorder="1" applyAlignment="1">
      <alignment horizontal="left" vertical="top" wrapText="1"/>
    </xf>
    <xf numFmtId="0" fontId="10" fillId="9" borderId="12" xfId="0" applyFont="1" applyFill="1" applyBorder="1" applyAlignment="1">
      <alignment horizontal="left" vertical="top"/>
    </xf>
    <xf numFmtId="0" fontId="33" fillId="9" borderId="12" xfId="0" applyFont="1" applyFill="1" applyBorder="1" applyAlignment="1">
      <alignment horizontal="left" vertical="center" wrapText="1"/>
    </xf>
    <xf numFmtId="0" fontId="10" fillId="9" borderId="12" xfId="0" applyFont="1" applyFill="1" applyBorder="1" applyAlignment="1">
      <alignment horizontal="left" vertical="center" wrapText="1"/>
    </xf>
    <xf numFmtId="0" fontId="11" fillId="9" borderId="71" xfId="0" applyFont="1" applyFill="1" applyBorder="1" applyAlignment="1">
      <alignment horizontal="left" vertical="center" wrapText="1"/>
    </xf>
    <xf numFmtId="0" fontId="10" fillId="9" borderId="74" xfId="0" applyFont="1" applyFill="1" applyBorder="1" applyAlignment="1">
      <alignment horizontal="left" vertical="center" wrapText="1"/>
    </xf>
    <xf numFmtId="0" fontId="10" fillId="9" borderId="75" xfId="0" applyFont="1" applyFill="1" applyBorder="1" applyAlignment="1">
      <alignment horizontal="left" vertical="center" wrapText="1"/>
    </xf>
    <xf numFmtId="0" fontId="16" fillId="7" borderId="7" xfId="0" applyFont="1" applyFill="1" applyBorder="1" applyAlignment="1">
      <alignment horizontal="left" vertical="center" wrapText="1"/>
    </xf>
    <xf numFmtId="0" fontId="16" fillId="7" borderId="17" xfId="0" applyFont="1" applyFill="1" applyBorder="1" applyAlignment="1">
      <alignment horizontal="left" vertical="center" wrapText="1"/>
    </xf>
    <xf numFmtId="0" fontId="16" fillId="7" borderId="8" xfId="0" applyFont="1" applyFill="1" applyBorder="1" applyAlignment="1">
      <alignment horizontal="left" vertical="center" wrapText="1"/>
    </xf>
    <xf numFmtId="0" fontId="14" fillId="9" borderId="5" xfId="0" applyFont="1" applyFill="1" applyBorder="1" applyAlignment="1">
      <alignment horizontal="left" vertical="center" wrapText="1"/>
    </xf>
    <xf numFmtId="0" fontId="14" fillId="9" borderId="4"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14" fillId="9" borderId="32" xfId="0" applyFont="1" applyFill="1" applyBorder="1" applyAlignment="1">
      <alignment horizontal="left" vertical="top" wrapText="1"/>
    </xf>
    <xf numFmtId="0" fontId="14" fillId="9" borderId="34" xfId="0" applyFont="1" applyFill="1" applyBorder="1" applyAlignment="1">
      <alignment horizontal="left" vertical="top" wrapText="1"/>
    </xf>
    <xf numFmtId="0" fontId="14" fillId="9" borderId="35" xfId="0" applyFont="1" applyFill="1" applyBorder="1" applyAlignment="1">
      <alignment horizontal="left" vertical="top" wrapText="1"/>
    </xf>
    <xf numFmtId="0" fontId="9" fillId="9" borderId="7" xfId="0" applyFont="1" applyFill="1" applyBorder="1" applyAlignment="1">
      <alignment horizontal="left" vertical="center" wrapText="1"/>
    </xf>
    <xf numFmtId="0" fontId="9" fillId="9" borderId="17" xfId="0" applyFont="1" applyFill="1" applyBorder="1" applyAlignment="1">
      <alignment horizontal="left" vertical="center" wrapText="1"/>
    </xf>
    <xf numFmtId="0" fontId="9" fillId="9" borderId="8" xfId="0" applyFont="1" applyFill="1" applyBorder="1" applyAlignment="1">
      <alignment horizontal="left" vertical="center" wrapText="1"/>
    </xf>
    <xf numFmtId="0" fontId="12" fillId="7" borderId="7" xfId="0" applyFont="1" applyFill="1" applyBorder="1" applyAlignment="1">
      <alignment horizontal="left" vertical="center" wrapText="1"/>
    </xf>
    <xf numFmtId="0" fontId="16" fillId="7" borderId="33" xfId="0" applyFont="1" applyFill="1" applyBorder="1" applyAlignment="1">
      <alignment horizontal="left" vertical="center" wrapText="1"/>
    </xf>
    <xf numFmtId="0" fontId="16" fillId="7" borderId="50" xfId="0" applyFont="1" applyFill="1" applyBorder="1" applyAlignment="1">
      <alignment horizontal="left" vertical="center" wrapText="1"/>
    </xf>
    <xf numFmtId="0" fontId="16" fillId="7" borderId="51" xfId="0" applyFont="1" applyFill="1" applyBorder="1" applyAlignment="1">
      <alignment horizontal="left" vertical="center" wrapText="1"/>
    </xf>
    <xf numFmtId="0" fontId="14" fillId="0" borderId="36" xfId="0" applyFont="1" applyBorder="1" applyAlignment="1">
      <alignment horizontal="center" vertical="center"/>
    </xf>
    <xf numFmtId="0" fontId="14" fillId="0" borderId="0" xfId="0" applyFont="1" applyAlignment="1">
      <alignment horizontal="center" vertical="center"/>
    </xf>
    <xf numFmtId="0" fontId="14" fillId="0" borderId="52" xfId="0" applyFont="1" applyBorder="1" applyAlignment="1">
      <alignment horizontal="center" vertical="center"/>
    </xf>
    <xf numFmtId="0" fontId="9" fillId="9" borderId="62" xfId="0" applyFont="1" applyFill="1" applyBorder="1" applyAlignment="1">
      <alignment vertical="center" wrapText="1"/>
    </xf>
    <xf numFmtId="0" fontId="9" fillId="9" borderId="63" xfId="0" applyFont="1" applyFill="1" applyBorder="1" applyAlignment="1">
      <alignment horizontal="left" vertical="center" wrapText="1"/>
    </xf>
    <xf numFmtId="0" fontId="9" fillId="9" borderId="64" xfId="0" applyFont="1" applyFill="1" applyBorder="1" applyAlignment="1">
      <alignment horizontal="left" vertical="center" wrapText="1"/>
    </xf>
    <xf numFmtId="0" fontId="14" fillId="0" borderId="36" xfId="0" applyFont="1" applyBorder="1" applyAlignment="1">
      <alignment horizontal="center" vertical="top"/>
    </xf>
    <xf numFmtId="0" fontId="14" fillId="0" borderId="0" xfId="0" applyFont="1" applyAlignment="1">
      <alignment horizontal="center" vertical="top"/>
    </xf>
    <xf numFmtId="0" fontId="14" fillId="0" borderId="52" xfId="0" applyFont="1" applyBorder="1" applyAlignment="1">
      <alignment horizontal="center" vertical="top"/>
    </xf>
    <xf numFmtId="0" fontId="11" fillId="9" borderId="32" xfId="0" applyFont="1" applyFill="1" applyBorder="1" applyAlignment="1">
      <alignment horizontal="left" vertical="center" wrapText="1"/>
    </xf>
    <xf numFmtId="0" fontId="9" fillId="9" borderId="34" xfId="0" applyFont="1" applyFill="1" applyBorder="1" applyAlignment="1">
      <alignment horizontal="left" vertical="center" wrapText="1"/>
    </xf>
    <xf numFmtId="0" fontId="9" fillId="9" borderId="29" xfId="0" applyFont="1" applyFill="1" applyBorder="1" applyAlignment="1">
      <alignment horizontal="left" vertical="center" wrapText="1"/>
    </xf>
    <xf numFmtId="0" fontId="9" fillId="9" borderId="30"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4" fillId="9" borderId="37" xfId="0" applyFont="1" applyFill="1" applyBorder="1" applyAlignment="1">
      <alignment horizontal="left" vertical="center" wrapText="1"/>
    </xf>
    <xf numFmtId="0" fontId="14" fillId="9" borderId="11" xfId="0" applyFont="1" applyFill="1" applyBorder="1" applyAlignment="1">
      <alignment horizontal="left" vertical="center" wrapText="1"/>
    </xf>
    <xf numFmtId="0" fontId="39" fillId="8" borderId="65" xfId="0" applyFont="1" applyFill="1" applyBorder="1" applyAlignment="1">
      <alignment horizontal="left" vertical="top" wrapText="1"/>
    </xf>
    <xf numFmtId="0" fontId="39" fillId="8" borderId="66" xfId="0" applyFont="1" applyFill="1" applyBorder="1" applyAlignment="1">
      <alignment horizontal="left" vertical="top" wrapText="1"/>
    </xf>
    <xf numFmtId="0" fontId="39" fillId="8" borderId="62" xfId="0" applyFont="1" applyFill="1" applyBorder="1" applyAlignment="1">
      <alignment horizontal="left" vertical="top" wrapText="1"/>
    </xf>
    <xf numFmtId="0" fontId="39" fillId="8" borderId="64" xfId="0" applyFont="1" applyFill="1" applyBorder="1" applyAlignment="1">
      <alignment horizontal="left" vertical="top" wrapText="1"/>
    </xf>
    <xf numFmtId="0" fontId="42" fillId="8" borderId="67" xfId="0" applyFont="1" applyFill="1" applyBorder="1" applyAlignment="1">
      <alignment horizontal="left" vertical="top" wrapText="1"/>
    </xf>
    <xf numFmtId="0" fontId="42" fillId="8" borderId="68" xfId="0" applyFont="1" applyFill="1" applyBorder="1" applyAlignment="1">
      <alignment horizontal="left" vertical="top" wrapText="1"/>
    </xf>
    <xf numFmtId="0" fontId="14" fillId="9" borderId="38" xfId="0" applyFont="1" applyFill="1" applyBorder="1" applyAlignment="1">
      <alignment horizontal="left" wrapText="1"/>
    </xf>
    <xf numFmtId="0" fontId="14" fillId="9" borderId="39" xfId="0" applyFont="1" applyFill="1" applyBorder="1" applyAlignment="1">
      <alignment horizontal="left" wrapText="1"/>
    </xf>
    <xf numFmtId="0" fontId="14" fillId="9" borderId="40" xfId="0" applyFont="1" applyFill="1" applyBorder="1" applyAlignment="1">
      <alignment horizontal="left" wrapText="1"/>
    </xf>
    <xf numFmtId="0" fontId="0" fillId="9" borderId="12" xfId="0" applyFill="1" applyBorder="1" applyAlignment="1">
      <alignment vertical="center" wrapText="1"/>
    </xf>
    <xf numFmtId="0" fontId="29" fillId="9" borderId="12" xfId="0" applyFont="1" applyFill="1" applyBorder="1" applyAlignment="1">
      <alignment vertical="center" wrapText="1"/>
    </xf>
    <xf numFmtId="0" fontId="29" fillId="9" borderId="12" xfId="0" applyFont="1" applyFill="1" applyBorder="1" applyAlignment="1">
      <alignment horizontal="left" vertical="center" wrapText="1"/>
    </xf>
    <xf numFmtId="0" fontId="14" fillId="4" borderId="62" xfId="0" applyFont="1" applyFill="1" applyBorder="1" applyAlignment="1">
      <alignment horizontal="left" vertical="center" wrapText="1"/>
    </xf>
    <xf numFmtId="0" fontId="14" fillId="4" borderId="64"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4" fillId="0" borderId="0" xfId="0" applyFont="1" applyAlignment="1">
      <alignment horizontal="center"/>
    </xf>
    <xf numFmtId="0" fontId="17" fillId="5" borderId="0" xfId="0" applyFont="1" applyFill="1" applyAlignment="1">
      <alignment horizontal="left" vertical="center" wrapText="1"/>
    </xf>
    <xf numFmtId="0" fontId="18" fillId="5" borderId="0" xfId="0" applyFont="1" applyFill="1" applyAlignment="1">
      <alignment horizontal="left" vertical="center" wrapText="1"/>
    </xf>
    <xf numFmtId="0" fontId="22" fillId="5" borderId="0" xfId="0" applyFont="1" applyFill="1" applyAlignment="1">
      <alignment horizontal="left" vertical="center" wrapText="1"/>
    </xf>
    <xf numFmtId="0" fontId="14" fillId="4" borderId="4" xfId="0" applyFont="1" applyFill="1" applyBorder="1" applyAlignment="1">
      <alignment horizontal="left" vertical="center"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11" fillId="9" borderId="5" xfId="0" applyFont="1" applyFill="1" applyBorder="1" applyAlignment="1">
      <alignment horizontal="left" vertical="center"/>
    </xf>
    <xf numFmtId="0" fontId="11" fillId="9" borderId="4" xfId="0" applyFont="1" applyFill="1" applyBorder="1" applyAlignment="1">
      <alignment horizontal="left" vertical="center"/>
    </xf>
    <xf numFmtId="0" fontId="11" fillId="9" borderId="1" xfId="0" applyFont="1" applyFill="1" applyBorder="1" applyAlignment="1">
      <alignment horizontal="left" vertical="center"/>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4" fillId="9" borderId="10" xfId="0" applyFont="1" applyFill="1" applyBorder="1" applyAlignment="1">
      <alignment vertical="center" wrapText="1"/>
    </xf>
    <xf numFmtId="0" fontId="14" fillId="9" borderId="77" xfId="0" applyFont="1" applyFill="1" applyBorder="1" applyAlignment="1">
      <alignment vertical="center" wrapText="1"/>
    </xf>
    <xf numFmtId="0" fontId="14" fillId="9" borderId="2" xfId="0" applyFont="1" applyFill="1" applyBorder="1" applyAlignment="1">
      <alignment vertical="center" wrapText="1"/>
    </xf>
    <xf numFmtId="0" fontId="16" fillId="7" borderId="10" xfId="0" applyFont="1" applyFill="1" applyBorder="1" applyAlignment="1">
      <alignment vertical="center" wrapText="1"/>
    </xf>
    <xf numFmtId="0" fontId="16" fillId="7" borderId="2" xfId="0" applyFont="1" applyFill="1" applyBorder="1" applyAlignment="1">
      <alignment vertical="center" wrapText="1"/>
    </xf>
    <xf numFmtId="0" fontId="14" fillId="9" borderId="5" xfId="0" applyFont="1" applyFill="1" applyBorder="1" applyAlignment="1">
      <alignment horizontal="left" vertical="center"/>
    </xf>
    <xf numFmtId="0" fontId="14" fillId="9" borderId="4" xfId="0" applyFont="1" applyFill="1" applyBorder="1" applyAlignment="1">
      <alignment horizontal="left" vertical="center"/>
    </xf>
    <xf numFmtId="0" fontId="14" fillId="9" borderId="1" xfId="0" applyFont="1" applyFill="1" applyBorder="1" applyAlignment="1">
      <alignment horizontal="left" vertical="center"/>
    </xf>
    <xf numFmtId="0" fontId="45" fillId="0" borderId="12" xfId="0" applyFont="1" applyBorder="1" applyAlignment="1">
      <alignment horizontal="left" vertical="top" wrapText="1"/>
    </xf>
    <xf numFmtId="0" fontId="45" fillId="0" borderId="0" xfId="0" applyFont="1"/>
    <xf numFmtId="0" fontId="46" fillId="0" borderId="12" xfId="0" applyFont="1" applyBorder="1" applyAlignment="1">
      <alignment horizontal="left" vertical="top" wrapText="1"/>
    </xf>
    <xf numFmtId="0" fontId="47" fillId="0" borderId="12" xfId="0" applyFont="1" applyBorder="1" applyAlignment="1">
      <alignment horizontal="left" vertical="top" wrapText="1"/>
    </xf>
    <xf numFmtId="0" fontId="46" fillId="0" borderId="69" xfId="0" applyFont="1" applyBorder="1" applyAlignment="1">
      <alignment horizontal="left" vertical="top" wrapText="1"/>
    </xf>
    <xf numFmtId="0" fontId="47" fillId="0" borderId="13" xfId="0" applyFont="1" applyBorder="1" applyAlignment="1">
      <alignment horizontal="left" vertical="top" wrapText="1"/>
    </xf>
    <xf numFmtId="0" fontId="47" fillId="0" borderId="95" xfId="0" applyFont="1" applyBorder="1" applyAlignment="1">
      <alignment horizontal="left" vertical="top" wrapText="1"/>
    </xf>
    <xf numFmtId="0" fontId="47" fillId="0" borderId="12" xfId="0" applyFont="1" applyBorder="1" applyAlignment="1">
      <alignment wrapText="1"/>
    </xf>
    <xf numFmtId="0" fontId="47" fillId="0" borderId="69" xfId="0" applyFont="1" applyBorder="1" applyAlignment="1">
      <alignment horizontal="left" vertical="top" wrapText="1"/>
    </xf>
    <xf numFmtId="0" fontId="46" fillId="0" borderId="13" xfId="0" applyFont="1" applyBorder="1" applyAlignment="1">
      <alignment horizontal="left" vertical="top" wrapText="1"/>
    </xf>
    <xf numFmtId="0" fontId="48" fillId="0" borderId="13" xfId="0" applyFont="1" applyBorder="1" applyAlignment="1">
      <alignment horizontal="left" vertical="top" wrapText="1"/>
    </xf>
    <xf numFmtId="0" fontId="28" fillId="0" borderId="13" xfId="0" applyFont="1" applyBorder="1" applyAlignment="1">
      <alignment horizontal="left" vertical="top" wrapText="1"/>
    </xf>
    <xf numFmtId="0" fontId="28" fillId="0" borderId="95" xfId="0" applyFont="1" applyBorder="1" applyAlignment="1">
      <alignment horizontal="left" vertical="top" wrapText="1"/>
    </xf>
    <xf numFmtId="0" fontId="9" fillId="9" borderId="6" xfId="0" applyFont="1" applyFill="1" applyBorder="1" applyAlignment="1">
      <alignment horizontal="left" vertical="center" wrapText="1"/>
    </xf>
    <xf numFmtId="0" fontId="9" fillId="9" borderId="6" xfId="0" applyFont="1" applyFill="1" applyBorder="1" applyAlignment="1">
      <alignment horizontal="left" vertical="center"/>
    </xf>
    <xf numFmtId="0" fontId="0" fillId="9" borderId="6" xfId="0" applyFill="1" applyBorder="1" applyAlignment="1">
      <alignment horizontal="left" vertical="center"/>
    </xf>
    <xf numFmtId="0" fontId="49" fillId="0" borderId="0" xfId="0" applyFont="1"/>
    <xf numFmtId="0" fontId="49" fillId="0" borderId="0" xfId="0" applyFont="1" applyAlignment="1">
      <alignment horizontal="center"/>
    </xf>
    <xf numFmtId="0" fontId="49" fillId="0" borderId="0" xfId="0" applyFont="1" applyAlignment="1">
      <alignment vertical="center"/>
    </xf>
    <xf numFmtId="0" fontId="45" fillId="0" borderId="20" xfId="0" applyFont="1" applyBorder="1" applyAlignment="1">
      <alignment horizontal="center" vertical="center" wrapText="1"/>
    </xf>
    <xf numFmtId="0" fontId="45" fillId="11" borderId="20" xfId="0" applyFont="1" applyFill="1" applyBorder="1" applyAlignment="1">
      <alignment horizontal="center" vertical="center" wrapText="1"/>
    </xf>
    <xf numFmtId="0" fontId="49" fillId="0" borderId="6" xfId="0" applyFont="1" applyBorder="1" applyAlignment="1">
      <alignment horizontal="center" vertical="center"/>
    </xf>
    <xf numFmtId="0" fontId="49" fillId="11" borderId="6" xfId="0" applyFont="1" applyFill="1" applyBorder="1" applyAlignment="1">
      <alignment horizontal="center" vertical="center"/>
    </xf>
    <xf numFmtId="0" fontId="45" fillId="0" borderId="6" xfId="0" applyFont="1" applyBorder="1" applyAlignment="1">
      <alignment horizontal="center" vertical="center"/>
    </xf>
    <xf numFmtId="0" fontId="45" fillId="11" borderId="6" xfId="0" applyFont="1" applyFill="1" applyBorder="1" applyAlignment="1">
      <alignment horizontal="center" vertical="center"/>
    </xf>
    <xf numFmtId="0" fontId="49" fillId="0" borderId="0" xfId="0" applyFont="1"/>
    <xf numFmtId="0" fontId="50" fillId="0" borderId="97" xfId="0" applyFont="1" applyBorder="1"/>
    <xf numFmtId="0" fontId="24" fillId="0" borderId="14" xfId="0" applyFont="1" applyBorder="1" applyAlignment="1">
      <alignment horizontal="left" vertical="center"/>
    </xf>
    <xf numFmtId="0" fontId="24" fillId="0" borderId="16" xfId="0" applyFont="1" applyBorder="1" applyAlignment="1">
      <alignment horizontal="left" vertical="center"/>
    </xf>
    <xf numFmtId="0" fontId="49" fillId="0" borderId="74" xfId="0" applyFont="1" applyBorder="1"/>
    <xf numFmtId="0" fontId="53" fillId="0" borderId="98" xfId="0" applyFont="1" applyBorder="1"/>
    <xf numFmtId="0" fontId="45" fillId="0" borderId="7" xfId="0" applyFont="1" applyBorder="1" applyAlignment="1">
      <alignment horizontal="right" vertical="center"/>
    </xf>
    <xf numFmtId="0" fontId="45" fillId="0" borderId="17" xfId="0" applyFont="1" applyBorder="1" applyAlignment="1">
      <alignment horizontal="right" vertical="center"/>
    </xf>
    <xf numFmtId="0" fontId="45" fillId="0" borderId="8" xfId="0" applyFont="1" applyBorder="1" applyAlignment="1">
      <alignment horizontal="right" vertical="center"/>
    </xf>
    <xf numFmtId="0" fontId="49" fillId="0" borderId="17" xfId="0" applyFont="1" applyBorder="1"/>
    <xf numFmtId="0" fontId="45" fillId="11" borderId="7" xfId="0" applyFont="1" applyFill="1" applyBorder="1" applyAlignment="1">
      <alignment horizontal="left"/>
    </xf>
    <xf numFmtId="0" fontId="45" fillId="11" borderId="17" xfId="0" applyFont="1" applyFill="1" applyBorder="1" applyAlignment="1">
      <alignment horizontal="left"/>
    </xf>
    <xf numFmtId="0" fontId="45" fillId="11" borderId="8" xfId="0" applyFont="1" applyFill="1" applyBorder="1" applyAlignment="1">
      <alignment horizontal="left"/>
    </xf>
    <xf numFmtId="0" fontId="45" fillId="11" borderId="7" xfId="0" applyFont="1" applyFill="1" applyBorder="1" applyAlignment="1">
      <alignment horizontal="center" vertical="top"/>
    </xf>
    <xf numFmtId="0" fontId="49" fillId="0" borderId="96" xfId="0" applyFont="1" applyBorder="1"/>
    <xf numFmtId="0" fontId="45" fillId="11" borderId="8" xfId="0" applyFont="1" applyFill="1" applyBorder="1" applyAlignment="1">
      <alignment horizontal="center" vertical="top"/>
    </xf>
    <xf numFmtId="0" fontId="50" fillId="0" borderId="0" xfId="0" applyFont="1" applyAlignment="1"/>
    <xf numFmtId="0" fontId="51" fillId="0" borderId="0" xfId="0" applyFont="1" applyAlignment="1">
      <alignment vertical="center"/>
    </xf>
    <xf numFmtId="0" fontId="52" fillId="0" borderId="0" xfId="0" applyFont="1" applyAlignment="1">
      <alignment vertical="center"/>
    </xf>
    <xf numFmtId="0" fontId="25" fillId="0" borderId="69" xfId="0" applyFont="1" applyBorder="1" applyAlignment="1">
      <alignment horizontal="left" vertical="top" wrapText="1"/>
    </xf>
    <xf numFmtId="0" fontId="55" fillId="9" borderId="20" xfId="0" applyFont="1" applyFill="1" applyBorder="1" applyAlignment="1">
      <alignment horizontal="left" vertical="center" wrapText="1"/>
    </xf>
    <xf numFmtId="0" fontId="55" fillId="9" borderId="0" xfId="0" applyFont="1" applyFill="1" applyBorder="1" applyAlignment="1">
      <alignment horizontal="left" vertical="center" wrapText="1"/>
    </xf>
    <xf numFmtId="0" fontId="55" fillId="9" borderId="52" xfId="0" applyFont="1" applyFill="1" applyBorder="1" applyAlignment="1">
      <alignment horizontal="left" vertical="center" wrapText="1"/>
    </xf>
    <xf numFmtId="0" fontId="55" fillId="9" borderId="9" xfId="0" applyFont="1" applyFill="1" applyBorder="1" applyAlignment="1">
      <alignment horizontal="left" vertical="center" wrapText="1"/>
    </xf>
    <xf numFmtId="0" fontId="49" fillId="12" borderId="6" xfId="0" applyFont="1" applyFill="1" applyBorder="1" applyAlignment="1">
      <alignment horizontal="left" vertical="center"/>
    </xf>
    <xf numFmtId="0" fontId="49" fillId="12" borderId="6" xfId="0" applyFont="1" applyFill="1" applyBorder="1" applyAlignment="1">
      <alignment horizontal="center" vertical="center"/>
    </xf>
    <xf numFmtId="0" fontId="49" fillId="12" borderId="7" xfId="0" applyFont="1" applyFill="1" applyBorder="1" applyAlignment="1">
      <alignment horizontal="center"/>
    </xf>
    <xf numFmtId="0" fontId="49" fillId="12" borderId="8" xfId="0" applyFont="1" applyFill="1" applyBorder="1" applyAlignment="1">
      <alignment horizontal="center"/>
    </xf>
    <xf numFmtId="0" fontId="37" fillId="12" borderId="14" xfId="0" applyFont="1" applyFill="1" applyBorder="1" applyAlignment="1">
      <alignment horizontal="left" vertical="center"/>
    </xf>
    <xf numFmtId="0" fontId="37" fillId="12" borderId="15" xfId="0" applyFont="1" applyFill="1" applyBorder="1" applyAlignment="1">
      <alignment horizontal="left" vertical="center"/>
    </xf>
    <xf numFmtId="0" fontId="37" fillId="12" borderId="16" xfId="0" applyFont="1" applyFill="1" applyBorder="1" applyAlignment="1">
      <alignment horizontal="left" vertical="center"/>
    </xf>
    <xf numFmtId="0" fontId="45" fillId="0" borderId="20" xfId="0" applyFont="1" applyBorder="1" applyAlignment="1">
      <alignment vertical="center" wrapText="1"/>
    </xf>
    <xf numFmtId="0" fontId="45" fillId="11" borderId="20" xfId="0" applyFont="1" applyFill="1" applyBorder="1" applyAlignment="1">
      <alignment vertical="center" wrapText="1"/>
    </xf>
    <xf numFmtId="0" fontId="47" fillId="0" borderId="12" xfId="0" applyFont="1" applyBorder="1" applyAlignment="1">
      <alignment horizontal="center" vertical="top"/>
    </xf>
    <xf numFmtId="0" fontId="47" fillId="0" borderId="0" xfId="0" applyFont="1" applyAlignment="1">
      <alignment horizontal="center" vertical="top"/>
    </xf>
    <xf numFmtId="9" fontId="47" fillId="0" borderId="0" xfId="0" applyNumberFormat="1" applyFont="1" applyAlignment="1">
      <alignment horizontal="center" vertical="top"/>
    </xf>
    <xf numFmtId="0" fontId="45" fillId="0" borderId="20" xfId="0" applyFont="1" applyBorder="1" applyAlignment="1">
      <alignment horizontal="center" wrapText="1"/>
    </xf>
    <xf numFmtId="0" fontId="45" fillId="0" borderId="6" xfId="0" applyFont="1" applyBorder="1" applyAlignment="1">
      <alignment horizontal="center"/>
    </xf>
    <xf numFmtId="0" fontId="45" fillId="0" borderId="0" xfId="0" applyFont="1" applyAlignment="1">
      <alignment horizontal="left"/>
    </xf>
    <xf numFmtId="0" fontId="45" fillId="0" borderId="7" xfId="0" applyFont="1" applyBorder="1" applyAlignment="1">
      <alignment horizontal="center"/>
    </xf>
    <xf numFmtId="0" fontId="45" fillId="0" borderId="17" xfId="0" applyFont="1" applyBorder="1" applyAlignment="1">
      <alignment horizontal="center"/>
    </xf>
    <xf numFmtId="0" fontId="45" fillId="0" borderId="8" xfId="0" applyFont="1" applyBorder="1" applyAlignment="1">
      <alignment horizontal="center"/>
    </xf>
    <xf numFmtId="0" fontId="49" fillId="0" borderId="7" xfId="0" applyFont="1" applyBorder="1" applyAlignment="1">
      <alignment horizontal="left"/>
    </xf>
    <xf numFmtId="0" fontId="49" fillId="0" borderId="17" xfId="0" applyFont="1" applyBorder="1" applyAlignment="1">
      <alignment horizontal="left"/>
    </xf>
    <xf numFmtId="0" fontId="49" fillId="0" borderId="8" xfId="0" applyFont="1" applyBorder="1" applyAlignment="1">
      <alignment horizontal="left"/>
    </xf>
    <xf numFmtId="0" fontId="45" fillId="0" borderId="7" xfId="0" applyFont="1" applyBorder="1" applyAlignment="1">
      <alignment horizontal="right" wrapText="1"/>
    </xf>
    <xf numFmtId="0" fontId="45" fillId="0" borderId="17" xfId="0" applyFont="1" applyBorder="1" applyAlignment="1">
      <alignment horizontal="right" wrapText="1"/>
    </xf>
    <xf numFmtId="0" fontId="45" fillId="0" borderId="8" xfId="0" applyFont="1" applyBorder="1" applyAlignment="1">
      <alignment horizontal="right" wrapText="1"/>
    </xf>
    <xf numFmtId="0" fontId="45" fillId="11" borderId="7" xfId="0" applyFont="1" applyFill="1" applyBorder="1" applyAlignment="1">
      <alignment horizontal="left" wrapText="1"/>
    </xf>
    <xf numFmtId="0" fontId="45" fillId="11" borderId="17" xfId="0" applyFont="1" applyFill="1" applyBorder="1" applyAlignment="1">
      <alignment horizontal="left" wrapText="1"/>
    </xf>
    <xf numFmtId="0" fontId="45" fillId="0" borderId="7" xfId="0" applyFont="1" applyBorder="1" applyAlignment="1">
      <alignment horizontal="center" wrapText="1"/>
    </xf>
    <xf numFmtId="0" fontId="45" fillId="0" borderId="17" xfId="0" applyFont="1" applyBorder="1" applyAlignment="1">
      <alignment horizontal="center" wrapText="1"/>
    </xf>
    <xf numFmtId="0" fontId="45" fillId="0" borderId="8" xfId="0" applyFont="1" applyBorder="1" applyAlignment="1">
      <alignment horizontal="center" wrapText="1"/>
    </xf>
    <xf numFmtId="0" fontId="45" fillId="0" borderId="17" xfId="0" applyFont="1" applyBorder="1" applyAlignment="1">
      <alignment horizontal="left"/>
    </xf>
    <xf numFmtId="0" fontId="45" fillId="0" borderId="0" xfId="0" applyFont="1" applyAlignment="1"/>
    <xf numFmtId="0" fontId="49" fillId="0" borderId="0" xfId="0" applyFont="1" applyAlignment="1"/>
    <xf numFmtId="0" fontId="49" fillId="12" borderId="6" xfId="0" applyFont="1" applyFill="1" applyBorder="1" applyAlignment="1">
      <alignment horizontal="center"/>
    </xf>
    <xf numFmtId="0" fontId="51" fillId="0" borderId="0" xfId="0" applyFont="1" applyAlignment="1"/>
    <xf numFmtId="0" fontId="52" fillId="0" borderId="0" xfId="0" applyFont="1" applyAlignment="1"/>
    <xf numFmtId="0" fontId="53" fillId="0" borderId="0" xfId="0" applyFont="1" applyAlignment="1">
      <alignment horizontal="left" vertical="center" wrapText="1"/>
    </xf>
    <xf numFmtId="0" fontId="53" fillId="9" borderId="96" xfId="0" applyFont="1" applyFill="1" applyBorder="1" applyAlignment="1">
      <alignment horizontal="left" vertical="center" wrapText="1"/>
    </xf>
    <xf numFmtId="0" fontId="53" fillId="9" borderId="99" xfId="0" applyFont="1" applyFill="1" applyBorder="1" applyAlignment="1">
      <alignment horizontal="left" vertical="center" wrapText="1"/>
    </xf>
    <xf numFmtId="0" fontId="53" fillId="9" borderId="0" xfId="0" applyFont="1" applyFill="1" applyBorder="1" applyAlignment="1">
      <alignment horizontal="left" vertical="center" wrapText="1"/>
    </xf>
    <xf numFmtId="0" fontId="53" fillId="9" borderId="52" xfId="0" applyFont="1" applyFill="1" applyBorder="1" applyAlignment="1">
      <alignment horizontal="left" vertical="center" wrapText="1"/>
    </xf>
    <xf numFmtId="0" fontId="53" fillId="9" borderId="98" xfId="0" applyFont="1" applyFill="1" applyBorder="1" applyAlignment="1">
      <alignment horizontal="left" vertical="center" wrapText="1"/>
    </xf>
    <xf numFmtId="0" fontId="53" fillId="9" borderId="100" xfId="0" applyFont="1" applyFill="1" applyBorder="1" applyAlignment="1">
      <alignment horizontal="left" vertical="center" wrapText="1"/>
    </xf>
    <xf numFmtId="0" fontId="13" fillId="9" borderId="6" xfId="0" applyFont="1" applyFill="1" applyBorder="1" applyAlignment="1">
      <alignment horizontal="center" vertical="center" wrapText="1"/>
    </xf>
    <xf numFmtId="0" fontId="18" fillId="9" borderId="20" xfId="0" applyFont="1" applyFill="1" applyBorder="1" applyAlignment="1">
      <alignment vertical="center"/>
    </xf>
    <xf numFmtId="0" fontId="9" fillId="9" borderId="101" xfId="0" applyFont="1" applyFill="1" applyBorder="1" applyAlignment="1">
      <alignment vertical="center"/>
    </xf>
    <xf numFmtId="0" fontId="35" fillId="9" borderId="76" xfId="0" applyFont="1" applyFill="1" applyBorder="1" applyAlignment="1">
      <alignment vertical="center"/>
    </xf>
    <xf numFmtId="0" fontId="9" fillId="7" borderId="91" xfId="0" applyFont="1" applyFill="1" applyBorder="1" applyAlignment="1">
      <alignment vertical="center"/>
    </xf>
    <xf numFmtId="0" fontId="30" fillId="7" borderId="29" xfId="0" applyFont="1" applyFill="1" applyBorder="1" applyAlignment="1">
      <alignment vertical="center" wrapText="1"/>
    </xf>
    <xf numFmtId="0" fontId="9" fillId="7" borderId="30" xfId="0" applyFont="1" applyFill="1" applyBorder="1" applyAlignment="1">
      <alignment vertical="center"/>
    </xf>
    <xf numFmtId="0" fontId="9" fillId="7" borderId="33" xfId="0" applyFont="1" applyFill="1" applyBorder="1" applyAlignment="1">
      <alignment vertical="center"/>
    </xf>
    <xf numFmtId="0" fontId="9" fillId="7" borderId="31" xfId="0" applyFont="1" applyFill="1" applyBorder="1" applyAlignment="1">
      <alignment vertical="center"/>
    </xf>
    <xf numFmtId="0" fontId="37" fillId="9" borderId="32" xfId="0" applyFont="1" applyFill="1" applyBorder="1" applyAlignment="1">
      <alignment horizontal="center" vertical="center" wrapText="1"/>
    </xf>
    <xf numFmtId="0" fontId="0" fillId="9" borderId="5" xfId="0" applyFill="1" applyBorder="1" applyAlignment="1">
      <alignment horizontal="left" wrapText="1"/>
    </xf>
    <xf numFmtId="0" fontId="0" fillId="9" borderId="4" xfId="0" applyFill="1" applyBorder="1" applyAlignment="1">
      <alignment horizontal="left" wrapText="1"/>
    </xf>
    <xf numFmtId="0" fontId="0" fillId="9" borderId="1" xfId="0" applyFill="1" applyBorder="1" applyAlignment="1">
      <alignment horizontal="left" wrapText="1"/>
    </xf>
    <xf numFmtId="0" fontId="0" fillId="9" borderId="102" xfId="0" applyFill="1" applyBorder="1" applyAlignment="1">
      <alignment horizontal="left" vertical="center" wrapText="1"/>
    </xf>
    <xf numFmtId="0" fontId="0" fillId="9" borderId="103" xfId="0" applyFill="1" applyBorder="1" applyAlignment="1">
      <alignment horizontal="left" vertical="center" wrapText="1"/>
    </xf>
    <xf numFmtId="0" fontId="0" fillId="9" borderId="5" xfId="0" applyFill="1" applyBorder="1" applyAlignment="1">
      <alignment horizontal="left" vertical="center" wrapText="1"/>
    </xf>
    <xf numFmtId="0" fontId="0" fillId="9" borderId="105" xfId="0" applyFill="1" applyBorder="1" applyAlignment="1">
      <alignment horizontal="left" vertical="center" wrapText="1"/>
    </xf>
    <xf numFmtId="0" fontId="39" fillId="9" borderId="5" xfId="0" applyFont="1" applyFill="1" applyBorder="1" applyAlignment="1">
      <alignment horizontal="center" vertical="center"/>
    </xf>
    <xf numFmtId="0" fontId="39" fillId="9" borderId="102" xfId="0" applyFont="1" applyFill="1" applyBorder="1" applyAlignment="1">
      <alignment horizontal="center" vertical="center"/>
    </xf>
    <xf numFmtId="0" fontId="62" fillId="7" borderId="23" xfId="0" applyFont="1" applyFill="1" applyBorder="1" applyAlignment="1">
      <alignment horizontal="center" vertical="center"/>
    </xf>
    <xf numFmtId="0" fontId="62" fillId="7" borderId="104" xfId="0" applyFont="1" applyFill="1" applyBorder="1" applyAlignment="1">
      <alignment horizontal="center" vertical="center"/>
    </xf>
    <xf numFmtId="0" fontId="14" fillId="9" borderId="6" xfId="0" applyFont="1" applyFill="1" applyBorder="1" applyAlignment="1">
      <alignment horizontal="left" vertical="center" wrapText="1"/>
    </xf>
  </cellXfs>
  <cellStyles count="3">
    <cellStyle name="Hyperlink 2" xfId="2" xr:uid="{4BC62773-DDDA-4A22-8B67-D3FAC1A9B762}"/>
    <cellStyle name="Hipersaitas" xfId="1" builtinId="8"/>
    <cellStyle name="Įprastas" xfId="0" builtinId="0"/>
  </cellStyles>
  <dxfs count="1">
    <dxf>
      <font>
        <color rgb="FFCC0000"/>
      </font>
      <fill>
        <patternFill patternType="solid">
          <bgColor rgb="FFA6A6A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hyperlink" Target="https://www.esinvesticijos.lt/uploads/documents/docs/2023-12/39710ca99416aeb326f50434010feb6c5d4bf51b986aebf84b3dcda81e9bd2ce.pdf"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5</xdr:col>
      <xdr:colOff>342900</xdr:colOff>
      <xdr:row>7</xdr:row>
      <xdr:rowOff>38100</xdr:rowOff>
    </xdr:from>
    <xdr:to>
      <xdr:col>9</xdr:col>
      <xdr:colOff>388620</xdr:colOff>
      <xdr:row>10</xdr:row>
      <xdr:rowOff>198120</xdr:rowOff>
    </xdr:to>
    <xdr:sp macro="" textlink="">
      <xdr:nvSpPr>
        <xdr:cNvPr id="3" name="Stačiakampis 2">
          <a:extLst>
            <a:ext uri="{FF2B5EF4-FFF2-40B4-BE49-F238E27FC236}">
              <a16:creationId xmlns:a16="http://schemas.microsoft.com/office/drawing/2014/main" id="{9FF4BDA1-2FB3-7FD7-1BDE-C29E1CC81CAF}"/>
            </a:ext>
          </a:extLst>
        </xdr:cNvPr>
        <xdr:cNvSpPr/>
      </xdr:nvSpPr>
      <xdr:spPr>
        <a:xfrm>
          <a:off x="11254740" y="228600"/>
          <a:ext cx="2484120" cy="199644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lt-LT" sz="1000">
              <a:solidFill>
                <a:schemeClr val="lt1"/>
              </a:solidFill>
              <a:latin typeface="Verdana" panose="020B0604030504040204" pitchFamily="34" charset="0"/>
              <a:ea typeface="Verdana" panose="020B0604030504040204" pitchFamily="34" charset="0"/>
            </a:rPr>
            <a:t>Jei audite jau yra apskaičiuotas bendras įmonės išmetamas ŠESD kiekis, tuomet jį reikėtų įrašyti į tamsesne mėlyna spalva nuspalvintą langelį, o jeigu bendras išmetamas ŠESD kiekis paskaičiuotas kiekvienai energijos rūšiai atskirai, tuomet pildyti tik mėlynus langelius. Šiais nurodytais atvejais vis tiek turi būti pildoma skaičiavimo</a:t>
          </a:r>
          <a:r>
            <a:rPr lang="lt-LT" sz="1000" baseline="0">
              <a:solidFill>
                <a:schemeClr val="lt1"/>
              </a:solidFill>
              <a:latin typeface="Verdana" panose="020B0604030504040204" pitchFamily="34" charset="0"/>
              <a:ea typeface="Verdana" panose="020B0604030504040204" pitchFamily="34" charset="0"/>
            </a:rPr>
            <a:t> lentelė, tam, kad užsipildytų E stulpelis.</a:t>
          </a:r>
          <a:endParaRPr lang="lt-LT" sz="1000">
            <a:solidFill>
              <a:schemeClr val="lt1"/>
            </a:solidFill>
            <a:latin typeface="Verdana" panose="020B0604030504040204" pitchFamily="34" charset="0"/>
            <a:ea typeface="Verdana" panose="020B0604030504040204" pitchFamily="34" charset="0"/>
          </a:endParaRPr>
        </a:p>
      </xdr:txBody>
    </xdr:sp>
    <xdr:clientData/>
  </xdr:twoCellAnchor>
  <xdr:twoCellAnchor>
    <xdr:from>
      <xdr:col>5</xdr:col>
      <xdr:colOff>348615</xdr:colOff>
      <xdr:row>11</xdr:row>
      <xdr:rowOff>22860</xdr:rowOff>
    </xdr:from>
    <xdr:to>
      <xdr:col>9</xdr:col>
      <xdr:colOff>396240</xdr:colOff>
      <xdr:row>15</xdr:row>
      <xdr:rowOff>91440</xdr:rowOff>
    </xdr:to>
    <xdr:sp macro="" textlink="">
      <xdr:nvSpPr>
        <xdr:cNvPr id="4" name="Stačiakampis 3">
          <a:extLst>
            <a:ext uri="{FF2B5EF4-FFF2-40B4-BE49-F238E27FC236}">
              <a16:creationId xmlns:a16="http://schemas.microsoft.com/office/drawing/2014/main" id="{7513BE04-29FC-4215-BBCD-557A833311CF}"/>
            </a:ext>
            <a:ext uri="{147F2762-F138-4A5C-976F-8EAC2B608ADB}">
              <a16:predDERef xmlns:a16="http://schemas.microsoft.com/office/drawing/2014/main" pred="{9FF4BDA1-2FB3-7FD7-1BDE-C29E1CC81CAF}"/>
            </a:ext>
          </a:extLst>
        </xdr:cNvPr>
        <xdr:cNvSpPr/>
      </xdr:nvSpPr>
      <xdr:spPr>
        <a:xfrm>
          <a:off x="11260455" y="2286000"/>
          <a:ext cx="2486025" cy="11125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lt-LT" sz="1000">
              <a:solidFill>
                <a:schemeClr val="lt1"/>
              </a:solidFill>
              <a:latin typeface="Verdana" panose="020B0604030504040204" pitchFamily="34" charset="0"/>
              <a:ea typeface="Verdana" panose="020B0604030504040204" pitchFamily="34" charset="0"/>
            </a:rPr>
            <a:t>Jei audite nėra apskaičiuotas bendras įmonės išmetamas ŠESD kiekis, tuomet pildoma "Skaičiavimo lentelė", iš kurios duomenys persikels automatiškai ir čia pildyti nieko nereikės.</a:t>
          </a:r>
        </a:p>
      </xdr:txBody>
    </xdr:sp>
    <xdr:clientData/>
  </xdr:twoCellAnchor>
  <xdr:twoCellAnchor>
    <xdr:from>
      <xdr:col>3</xdr:col>
      <xdr:colOff>2301240</xdr:colOff>
      <xdr:row>8</xdr:row>
      <xdr:rowOff>861060</xdr:rowOff>
    </xdr:from>
    <xdr:to>
      <xdr:col>5</xdr:col>
      <xdr:colOff>335280</xdr:colOff>
      <xdr:row>9</xdr:row>
      <xdr:rowOff>68580</xdr:rowOff>
    </xdr:to>
    <xdr:cxnSp macro="">
      <xdr:nvCxnSpPr>
        <xdr:cNvPr id="7" name="Tiesioji rodyklės jungtis 6">
          <a:extLst>
            <a:ext uri="{FF2B5EF4-FFF2-40B4-BE49-F238E27FC236}">
              <a16:creationId xmlns:a16="http://schemas.microsoft.com/office/drawing/2014/main" id="{EDDBF917-3DEB-4C83-99A9-C4848B44A0B5}"/>
            </a:ext>
          </a:extLst>
        </xdr:cNvPr>
        <xdr:cNvCxnSpPr/>
      </xdr:nvCxnSpPr>
      <xdr:spPr>
        <a:xfrm flipH="1">
          <a:off x="7429500" y="1158240"/>
          <a:ext cx="3497580" cy="4191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161925</xdr:colOff>
      <xdr:row>32</xdr:row>
      <xdr:rowOff>28575</xdr:rowOff>
    </xdr:from>
    <xdr:to>
      <xdr:col>4</xdr:col>
      <xdr:colOff>1114425</xdr:colOff>
      <xdr:row>33</xdr:row>
      <xdr:rowOff>504825</xdr:rowOff>
    </xdr:to>
    <xdr:sp macro="" textlink="">
      <xdr:nvSpPr>
        <xdr:cNvPr id="9" name="Trapezoid 8">
          <a:extLst>
            <a:ext uri="{FF2B5EF4-FFF2-40B4-BE49-F238E27FC236}">
              <a16:creationId xmlns:a16="http://schemas.microsoft.com/office/drawing/2014/main" id="{A24D5CE8-6DFB-58EE-307D-BD21B195135F}"/>
            </a:ext>
            <a:ext uri="{147F2762-F138-4A5C-976F-8EAC2B608ADB}">
              <a16:predDERef xmlns:a16="http://schemas.microsoft.com/office/drawing/2014/main" pred="{639FBDA9-9996-BCC8-DB83-7C9D36B1C110}"/>
            </a:ext>
          </a:extLst>
        </xdr:cNvPr>
        <xdr:cNvSpPr/>
      </xdr:nvSpPr>
      <xdr:spPr>
        <a:xfrm rot="10800000">
          <a:off x="7724775" y="5591175"/>
          <a:ext cx="952500" cy="1266825"/>
        </a:xfrm>
        <a:prstGeom prst="trapezoid">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vertOverflow="clip" horzOverflow="clip" rtlCol="0" anchor="t"/>
        <a:lstStyle/>
        <a:p>
          <a:pPr algn="l"/>
          <a:endParaRPr lang="en-US"/>
        </a:p>
      </xdr:txBody>
    </xdr:sp>
    <xdr:clientData/>
  </xdr:twoCellAnchor>
  <xdr:twoCellAnchor>
    <xdr:from>
      <xdr:col>4</xdr:col>
      <xdr:colOff>285750</xdr:colOff>
      <xdr:row>33</xdr:row>
      <xdr:rowOff>619125</xdr:rowOff>
    </xdr:from>
    <xdr:to>
      <xdr:col>4</xdr:col>
      <xdr:colOff>971550</xdr:colOff>
      <xdr:row>35</xdr:row>
      <xdr:rowOff>9525</xdr:rowOff>
    </xdr:to>
    <xdr:sp macro="" textlink="">
      <xdr:nvSpPr>
        <xdr:cNvPr id="10" name="Oval 9">
          <a:extLst>
            <a:ext uri="{FF2B5EF4-FFF2-40B4-BE49-F238E27FC236}">
              <a16:creationId xmlns:a16="http://schemas.microsoft.com/office/drawing/2014/main" id="{1BA5C4CD-2165-2A24-FC83-70C564E7CC11}"/>
            </a:ext>
            <a:ext uri="{147F2762-F138-4A5C-976F-8EAC2B608ADB}">
              <a16:predDERef xmlns:a16="http://schemas.microsoft.com/office/drawing/2014/main" pred="{A24D5CE8-6DFB-58EE-307D-BD21B195135F}"/>
            </a:ext>
          </a:extLst>
        </xdr:cNvPr>
        <xdr:cNvSpPr/>
      </xdr:nvSpPr>
      <xdr:spPr>
        <a:xfrm>
          <a:off x="7848600" y="6972300"/>
          <a:ext cx="685800" cy="638175"/>
        </a:xfrm>
        <a:prstGeom prst="ellipse">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vertOverflow="clip" horzOverflow="clip" rtlCol="0" anchor="t"/>
        <a:lstStyle/>
        <a:p>
          <a:pPr algn="l"/>
          <a:endParaRPr lang="en-US"/>
        </a:p>
      </xdr:txBody>
    </xdr:sp>
    <xdr:clientData/>
  </xdr:twoCellAnchor>
  <xdr:twoCellAnchor>
    <xdr:from>
      <xdr:col>5</xdr:col>
      <xdr:colOff>548640</xdr:colOff>
      <xdr:row>1</xdr:row>
      <xdr:rowOff>952500</xdr:rowOff>
    </xdr:from>
    <xdr:to>
      <xdr:col>9</xdr:col>
      <xdr:colOff>594360</xdr:colOff>
      <xdr:row>2</xdr:row>
      <xdr:rowOff>571500</xdr:rowOff>
    </xdr:to>
    <xdr:sp macro="" textlink="">
      <xdr:nvSpPr>
        <xdr:cNvPr id="2" name="Stačiakampis 1">
          <a:extLst>
            <a:ext uri="{FF2B5EF4-FFF2-40B4-BE49-F238E27FC236}">
              <a16:creationId xmlns:a16="http://schemas.microsoft.com/office/drawing/2014/main" id="{9DC01D9B-381E-48C3-94F5-D296219CB8C7}"/>
            </a:ext>
          </a:extLst>
        </xdr:cNvPr>
        <xdr:cNvSpPr/>
      </xdr:nvSpPr>
      <xdr:spPr>
        <a:xfrm>
          <a:off x="11460480" y="1143000"/>
          <a:ext cx="2484120" cy="762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US" sz="1000">
              <a:solidFill>
                <a:schemeClr val="lt1"/>
              </a:solidFill>
              <a:latin typeface="Verdana" panose="020B0604030504040204" pitchFamily="34" charset="0"/>
              <a:ea typeface="Verdana" panose="020B0604030504040204" pitchFamily="34" charset="0"/>
            </a:rPr>
            <a:t>Atsi</a:t>
          </a:r>
          <a:r>
            <a:rPr lang="lt-LT" sz="1000">
              <a:solidFill>
                <a:schemeClr val="lt1"/>
              </a:solidFill>
              <a:latin typeface="Verdana" panose="020B0604030504040204" pitchFamily="34" charset="0"/>
              <a:ea typeface="Verdana" panose="020B0604030504040204" pitchFamily="34" charset="0"/>
            </a:rPr>
            <a:t>žvelgiant</a:t>
          </a:r>
          <a:r>
            <a:rPr lang="lt-LT" sz="1000" baseline="0">
              <a:solidFill>
                <a:schemeClr val="lt1"/>
              </a:solidFill>
              <a:latin typeface="Verdana" panose="020B0604030504040204" pitchFamily="34" charset="0"/>
              <a:ea typeface="Verdana" panose="020B0604030504040204" pitchFamily="34" charset="0"/>
            </a:rPr>
            <a:t> į</a:t>
          </a:r>
          <a:r>
            <a:rPr lang="en-US" sz="1000">
              <a:solidFill>
                <a:schemeClr val="lt1"/>
              </a:solidFill>
              <a:latin typeface="Verdana" panose="020B0604030504040204" pitchFamily="34" charset="0"/>
              <a:ea typeface="Verdana" panose="020B0604030504040204" pitchFamily="34" charset="0"/>
            </a:rPr>
            <a:t> </a:t>
          </a:r>
          <a:r>
            <a:rPr lang="lt-LT" sz="1000">
              <a:solidFill>
                <a:schemeClr val="lt1"/>
              </a:solidFill>
              <a:latin typeface="Verdana" panose="020B0604030504040204" pitchFamily="34" charset="0"/>
              <a:ea typeface="Verdana" panose="020B0604030504040204" pitchFamily="34" charset="0"/>
            </a:rPr>
            <a:t>nurodytą PFSA 2.1. punktą, prašome nurodyti nuo kokio proceso įmonė planuoja pasiekti 30 proc. CO2 sumažinimą. </a:t>
          </a:r>
          <a:r>
            <a:rPr lang="en-US" sz="1000">
              <a:solidFill>
                <a:schemeClr val="lt1"/>
              </a:solidFill>
              <a:latin typeface="Verdana" panose="020B0604030504040204" pitchFamily="34" charset="0"/>
              <a:ea typeface="Verdana" panose="020B0604030504040204" pitchFamily="34" charset="0"/>
            </a:rPr>
            <a:t> </a:t>
          </a:r>
          <a:endParaRPr lang="lt-LT" sz="1000">
            <a:solidFill>
              <a:schemeClr val="lt1"/>
            </a:solidFill>
            <a:latin typeface="Verdana" panose="020B0604030504040204" pitchFamily="34" charset="0"/>
            <a:ea typeface="Verdana" panose="020B0604030504040204" pitchFamily="34" charset="0"/>
          </a:endParaRPr>
        </a:p>
      </xdr:txBody>
    </xdr:sp>
    <xdr:clientData/>
  </xdr:twoCellAnchor>
  <xdr:twoCellAnchor>
    <xdr:from>
      <xdr:col>5</xdr:col>
      <xdr:colOff>297180</xdr:colOff>
      <xdr:row>2</xdr:row>
      <xdr:rowOff>518160</xdr:rowOff>
    </xdr:from>
    <xdr:to>
      <xdr:col>6</xdr:col>
      <xdr:colOff>350520</xdr:colOff>
      <xdr:row>3</xdr:row>
      <xdr:rowOff>22860</xdr:rowOff>
    </xdr:to>
    <xdr:cxnSp macro="">
      <xdr:nvCxnSpPr>
        <xdr:cNvPr id="5" name="Tiesioji rodyklės jungtis 4">
          <a:extLst>
            <a:ext uri="{FF2B5EF4-FFF2-40B4-BE49-F238E27FC236}">
              <a16:creationId xmlns:a16="http://schemas.microsoft.com/office/drawing/2014/main" id="{D46C7F37-D785-42D3-912D-74222E9E4193}"/>
            </a:ext>
          </a:extLst>
        </xdr:cNvPr>
        <xdr:cNvCxnSpPr/>
      </xdr:nvCxnSpPr>
      <xdr:spPr>
        <a:xfrm flipH="1">
          <a:off x="11209020" y="1851660"/>
          <a:ext cx="662940" cy="23622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226695</xdr:colOff>
      <xdr:row>14</xdr:row>
      <xdr:rowOff>89535</xdr:rowOff>
    </xdr:from>
    <xdr:to>
      <xdr:col>3</xdr:col>
      <xdr:colOff>407670</xdr:colOff>
      <xdr:row>15</xdr:row>
      <xdr:rowOff>51435</xdr:rowOff>
    </xdr:to>
    <xdr:sp macro="" textlink="">
      <xdr:nvSpPr>
        <xdr:cNvPr id="2" name="Oval 1">
          <a:extLst>
            <a:ext uri="{FF2B5EF4-FFF2-40B4-BE49-F238E27FC236}">
              <a16:creationId xmlns:a16="http://schemas.microsoft.com/office/drawing/2014/main" id="{53DFAD6C-1FB8-4335-AAF2-076E3893E060}"/>
            </a:ext>
            <a:ext uri="{147F2762-F138-4A5C-976F-8EAC2B608ADB}">
              <a16:predDERef xmlns:a16="http://schemas.microsoft.com/office/drawing/2014/main" pred="{A24D5CE8-6DFB-58EE-307D-BD21B195135F}"/>
            </a:ext>
          </a:extLst>
        </xdr:cNvPr>
        <xdr:cNvSpPr/>
      </xdr:nvSpPr>
      <xdr:spPr>
        <a:xfrm>
          <a:off x="6574155" y="4973955"/>
          <a:ext cx="180975" cy="144780"/>
        </a:xfrm>
        <a:prstGeom prst="ellipse">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algn="l"/>
          <a:endParaRPr lang="en-US"/>
        </a:p>
      </xdr:txBody>
    </xdr:sp>
    <xdr:clientData/>
  </xdr:twoCellAnchor>
  <xdr:twoCellAnchor>
    <xdr:from>
      <xdr:col>3</xdr:col>
      <xdr:colOff>142874</xdr:colOff>
      <xdr:row>12</xdr:row>
      <xdr:rowOff>47625</xdr:rowOff>
    </xdr:from>
    <xdr:to>
      <xdr:col>3</xdr:col>
      <xdr:colOff>480059</xdr:colOff>
      <xdr:row>14</xdr:row>
      <xdr:rowOff>9525</xdr:rowOff>
    </xdr:to>
    <xdr:sp macro="" textlink="">
      <xdr:nvSpPr>
        <xdr:cNvPr id="4" name="Trapezoid 3">
          <a:extLst>
            <a:ext uri="{FF2B5EF4-FFF2-40B4-BE49-F238E27FC236}">
              <a16:creationId xmlns:a16="http://schemas.microsoft.com/office/drawing/2014/main" id="{AC05657E-C490-492F-8722-E35A7A64F9EC}"/>
            </a:ext>
            <a:ext uri="{147F2762-F138-4A5C-976F-8EAC2B608ADB}">
              <a16:predDERef xmlns:a16="http://schemas.microsoft.com/office/drawing/2014/main" pred="{53DFAD6C-1FB8-4335-AAF2-076E3893E060}"/>
            </a:ext>
          </a:extLst>
        </xdr:cNvPr>
        <xdr:cNvSpPr/>
      </xdr:nvSpPr>
      <xdr:spPr>
        <a:xfrm rot="10800000">
          <a:off x="6490334" y="4383405"/>
          <a:ext cx="337185" cy="510540"/>
        </a:xfrm>
        <a:prstGeom prst="trapezoid">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algn="l"/>
          <a:endParaRPr lang="en-US"/>
        </a:p>
      </xdr:txBody>
    </xdr:sp>
    <xdr:clientData/>
  </xdr:twoCellAnchor>
  <xdr:twoCellAnchor>
    <xdr:from>
      <xdr:col>4</xdr:col>
      <xdr:colOff>342900</xdr:colOff>
      <xdr:row>2</xdr:row>
      <xdr:rowOff>68580</xdr:rowOff>
    </xdr:from>
    <xdr:to>
      <xdr:col>8</xdr:col>
      <xdr:colOff>390525</xdr:colOff>
      <xdr:row>2</xdr:row>
      <xdr:rowOff>571500</xdr:rowOff>
    </xdr:to>
    <xdr:sp macro="" textlink="">
      <xdr:nvSpPr>
        <xdr:cNvPr id="3" name="Stačiakampis 2">
          <a:extLst>
            <a:ext uri="{FF2B5EF4-FFF2-40B4-BE49-F238E27FC236}">
              <a16:creationId xmlns:a16="http://schemas.microsoft.com/office/drawing/2014/main" id="{7D445FA5-AE22-4539-A382-83C6607A8C5D}"/>
            </a:ext>
            <a:ext uri="{147F2762-F138-4A5C-976F-8EAC2B608ADB}">
              <a16:predDERef xmlns:a16="http://schemas.microsoft.com/office/drawing/2014/main" pred="{9FF4BDA1-2FB3-7FD7-1BDE-C29E1CC81CAF}"/>
            </a:ext>
          </a:extLst>
        </xdr:cNvPr>
        <xdr:cNvSpPr/>
      </xdr:nvSpPr>
      <xdr:spPr>
        <a:xfrm>
          <a:off x="9456420" y="624840"/>
          <a:ext cx="2486025" cy="5029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lt-LT" sz="1000">
              <a:solidFill>
                <a:schemeClr val="lt1"/>
              </a:solidFill>
              <a:latin typeface="Verdana" panose="020B0604030504040204" pitchFamily="34" charset="0"/>
              <a:ea typeface="Verdana" panose="020B0604030504040204" pitchFamily="34" charset="0"/>
            </a:rPr>
            <a:t>Lentelė užsipildo automatiškai supildžius skaičiavimo lentelę.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44450</xdr:colOff>
      <xdr:row>55</xdr:row>
      <xdr:rowOff>262040</xdr:rowOff>
    </xdr:from>
    <xdr:to>
      <xdr:col>3</xdr:col>
      <xdr:colOff>171449</xdr:colOff>
      <xdr:row>55</xdr:row>
      <xdr:rowOff>262040</xdr:rowOff>
    </xdr:to>
    <xdr:cxnSp macro="">
      <xdr:nvCxnSpPr>
        <xdr:cNvPr id="22" name="Tiesioji rodyklės jungtis 21">
          <a:extLst>
            <a:ext uri="{FF2B5EF4-FFF2-40B4-BE49-F238E27FC236}">
              <a16:creationId xmlns:a16="http://schemas.microsoft.com/office/drawing/2014/main" id="{3A1390AB-0348-4F7B-8787-3AAB011A18F3}"/>
            </a:ext>
            <a:ext uri="{147F2762-F138-4A5C-976F-8EAC2B608ADB}">
              <a16:predDERef xmlns:a16="http://schemas.microsoft.com/office/drawing/2014/main" pred="{9DECD245-6340-43ED-8381-599D38523AF6}"/>
            </a:ext>
          </a:extLst>
        </xdr:cNvPr>
        <xdr:cNvCxnSpPr/>
      </xdr:nvCxnSpPr>
      <xdr:spPr>
        <a:xfrm flipH="1">
          <a:off x="3635375" y="22074290"/>
          <a:ext cx="2098674" cy="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15875</xdr:colOff>
      <xdr:row>45</xdr:row>
      <xdr:rowOff>321733</xdr:rowOff>
    </xdr:from>
    <xdr:to>
      <xdr:col>3</xdr:col>
      <xdr:colOff>142874</xdr:colOff>
      <xdr:row>45</xdr:row>
      <xdr:rowOff>325967</xdr:rowOff>
    </xdr:to>
    <xdr:cxnSp macro="">
      <xdr:nvCxnSpPr>
        <xdr:cNvPr id="23" name="Tiesioji rodyklės jungtis 22">
          <a:extLst>
            <a:ext uri="{FF2B5EF4-FFF2-40B4-BE49-F238E27FC236}">
              <a16:creationId xmlns:a16="http://schemas.microsoft.com/office/drawing/2014/main" id="{2C56C314-104A-4973-A918-5C725EF6F464}"/>
            </a:ext>
            <a:ext uri="{147F2762-F138-4A5C-976F-8EAC2B608ADB}">
              <a16:predDERef xmlns:a16="http://schemas.microsoft.com/office/drawing/2014/main" pred="{3A1390AB-0348-4F7B-8787-3AAB011A18F3}"/>
            </a:ext>
          </a:extLst>
        </xdr:cNvPr>
        <xdr:cNvCxnSpPr/>
      </xdr:nvCxnSpPr>
      <xdr:spPr>
        <a:xfrm flipH="1">
          <a:off x="3606800" y="17542933"/>
          <a:ext cx="2098674" cy="4234"/>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5</xdr:col>
      <xdr:colOff>209550</xdr:colOff>
      <xdr:row>44</xdr:row>
      <xdr:rowOff>57150</xdr:rowOff>
    </xdr:from>
    <xdr:to>
      <xdr:col>7</xdr:col>
      <xdr:colOff>76200</xdr:colOff>
      <xdr:row>45</xdr:row>
      <xdr:rowOff>304800</xdr:rowOff>
    </xdr:to>
    <xdr:cxnSp macro="">
      <xdr:nvCxnSpPr>
        <xdr:cNvPr id="25" name="Straight Arrow Connector 24">
          <a:extLst>
            <a:ext uri="{FF2B5EF4-FFF2-40B4-BE49-F238E27FC236}">
              <a16:creationId xmlns:a16="http://schemas.microsoft.com/office/drawing/2014/main" id="{1D89F26E-8A22-438B-A9B8-8D65C193A410}"/>
            </a:ext>
            <a:ext uri="{147F2762-F138-4A5C-976F-8EAC2B608ADB}">
              <a16:predDERef xmlns:a16="http://schemas.microsoft.com/office/drawing/2014/main" pred="{977BCA48-D864-4E89-961E-6BDE056E5288}"/>
            </a:ext>
          </a:extLst>
        </xdr:cNvPr>
        <xdr:cNvCxnSpPr>
          <a:cxnSpLocks/>
          <a:extLst>
            <a:ext uri="{5F17804C-33F3-41E3-A699-7DCFA2EF7971}">
              <a16:cxnDERefs xmlns:a16="http://schemas.microsoft.com/office/drawing/2014/main" st="{02D9DFEA-A276-411F-934C-B9083F3C93EB}" end="{00000000-0000-0000-0000-000000000000}"/>
            </a:ext>
          </a:extLst>
        </xdr:cNvCxnSpPr>
      </xdr:nvCxnSpPr>
      <xdr:spPr>
        <a:xfrm flipV="1">
          <a:off x="6953250" y="16954500"/>
          <a:ext cx="2724150" cy="5715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5</xdr:col>
      <xdr:colOff>142875</xdr:colOff>
      <xdr:row>54</xdr:row>
      <xdr:rowOff>28575</xdr:rowOff>
    </xdr:from>
    <xdr:to>
      <xdr:col>7</xdr:col>
      <xdr:colOff>9525</xdr:colOff>
      <xdr:row>55</xdr:row>
      <xdr:rowOff>276225</xdr:rowOff>
    </xdr:to>
    <xdr:cxnSp macro="">
      <xdr:nvCxnSpPr>
        <xdr:cNvPr id="26" name="Straight Arrow Connector 25">
          <a:extLst>
            <a:ext uri="{FF2B5EF4-FFF2-40B4-BE49-F238E27FC236}">
              <a16:creationId xmlns:a16="http://schemas.microsoft.com/office/drawing/2014/main" id="{6560CF6C-2F23-4EF1-BDB0-A8543903CCD1}"/>
            </a:ext>
            <a:ext uri="{147F2762-F138-4A5C-976F-8EAC2B608ADB}">
              <a16:predDERef xmlns:a16="http://schemas.microsoft.com/office/drawing/2014/main" pred="{1D89F26E-8A22-438B-A9B8-8D65C193A410}"/>
            </a:ext>
          </a:extLst>
        </xdr:cNvPr>
        <xdr:cNvCxnSpPr>
          <a:cxnSpLocks/>
          <a:extLst>
            <a:ext uri="{5F17804C-33F3-41E3-A699-7DCFA2EF7971}">
              <a16:cxnDERefs xmlns:a16="http://schemas.microsoft.com/office/drawing/2014/main" st="{02D9DFEA-A276-411F-934C-B9083F3C93EB}" end="{00000000-0000-0000-0000-000000000000}"/>
            </a:ext>
          </a:extLst>
        </xdr:cNvCxnSpPr>
      </xdr:nvCxnSpPr>
      <xdr:spPr>
        <a:xfrm flipV="1">
          <a:off x="6886575" y="21516975"/>
          <a:ext cx="2724150" cy="5715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1362075</xdr:colOff>
      <xdr:row>45</xdr:row>
      <xdr:rowOff>0</xdr:rowOff>
    </xdr:from>
    <xdr:to>
      <xdr:col>5</xdr:col>
      <xdr:colOff>194310</xdr:colOff>
      <xdr:row>46</xdr:row>
      <xdr:rowOff>101600</xdr:rowOff>
    </xdr:to>
    <xdr:sp macro="" textlink="">
      <xdr:nvSpPr>
        <xdr:cNvPr id="27" name="Rectangle 26">
          <a:extLst>
            <a:ext uri="{FF2B5EF4-FFF2-40B4-BE49-F238E27FC236}">
              <a16:creationId xmlns:a16="http://schemas.microsoft.com/office/drawing/2014/main" id="{2A13225A-599B-A042-672A-DBCE1B6C2697}"/>
            </a:ext>
            <a:ext uri="{147F2762-F138-4A5C-976F-8EAC2B608ADB}">
              <a16:predDERef xmlns:a16="http://schemas.microsoft.com/office/drawing/2014/main" pred="{6560CF6C-2F23-4EF1-BDB0-A8543903CCD1}"/>
            </a:ext>
          </a:extLst>
        </xdr:cNvPr>
        <xdr:cNvSpPr/>
      </xdr:nvSpPr>
      <xdr:spPr>
        <a:xfrm>
          <a:off x="5214408" y="18939933"/>
          <a:ext cx="2074969" cy="65193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en-US" sz="1100">
              <a:solidFill>
                <a:schemeClr val="lt1"/>
              </a:solidFill>
              <a:effectLst/>
              <a:latin typeface="+mn-lt"/>
              <a:ea typeface="+mn-ea"/>
              <a:cs typeface="+mn-cs"/>
            </a:rPr>
            <a:t>A</a:t>
          </a:r>
          <a:r>
            <a:rPr lang="lt-LT" sz="1100">
              <a:solidFill>
                <a:schemeClr val="lt1"/>
              </a:solidFill>
              <a:effectLst/>
              <a:latin typeface="+mn-lt"/>
              <a:ea typeface="+mn-ea"/>
              <a:cs typeface="+mn-cs"/>
            </a:rPr>
            <a:t>u</a:t>
          </a:r>
          <a:r>
            <a:rPr lang="en-US" sz="1100">
              <a:solidFill>
                <a:schemeClr val="lt1"/>
              </a:solidFill>
              <a:effectLst/>
              <a:latin typeface="+mn-lt"/>
              <a:ea typeface="+mn-ea"/>
              <a:cs typeface="+mn-cs"/>
            </a:rPr>
            <a:t>tomati</a:t>
          </a:r>
          <a:r>
            <a:rPr lang="lt-LT" sz="1100">
              <a:solidFill>
                <a:schemeClr val="lt1"/>
              </a:solidFill>
              <a:effectLst/>
              <a:latin typeface="+mn-lt"/>
              <a:ea typeface="+mn-ea"/>
              <a:cs typeface="+mn-cs"/>
            </a:rPr>
            <a:t>škai</a:t>
          </a:r>
          <a:r>
            <a:rPr lang="lt-LT" sz="1100" baseline="0">
              <a:solidFill>
                <a:schemeClr val="lt1"/>
              </a:solidFill>
              <a:effectLst/>
              <a:latin typeface="+mn-lt"/>
              <a:ea typeface="+mn-ea"/>
              <a:cs typeface="+mn-cs"/>
            </a:rPr>
            <a:t> užsipildo </a:t>
          </a:r>
          <a:r>
            <a:rPr lang="lt-LT" sz="1100">
              <a:solidFill>
                <a:schemeClr val="lt1"/>
              </a:solidFill>
              <a:effectLst/>
              <a:latin typeface="+mn-lt"/>
              <a:ea typeface="+mn-ea"/>
              <a:cs typeface="+mn-cs"/>
            </a:rPr>
            <a:t> </a:t>
          </a:r>
          <a:r>
            <a:rPr lang="lt-LT" sz="1100">
              <a:solidFill>
                <a:schemeClr val="lt1"/>
              </a:solidFill>
              <a:latin typeface="+mn-lt"/>
              <a:ea typeface="+mn-lt"/>
              <a:cs typeface="+mn-lt"/>
            </a:rPr>
            <a:t> lentelės "2. CO2 mažinimas" E stulpelio 2.2. dalis</a:t>
          </a:r>
        </a:p>
      </xdr:txBody>
    </xdr:sp>
    <xdr:clientData/>
  </xdr:twoCellAnchor>
  <xdr:twoCellAnchor>
    <xdr:from>
      <xdr:col>2</xdr:col>
      <xdr:colOff>1628775</xdr:colOff>
      <xdr:row>54</xdr:row>
      <xdr:rowOff>304800</xdr:rowOff>
    </xdr:from>
    <xdr:to>
      <xdr:col>5</xdr:col>
      <xdr:colOff>514350</xdr:colOff>
      <xdr:row>56</xdr:row>
      <xdr:rowOff>47625</xdr:rowOff>
    </xdr:to>
    <xdr:sp macro="" textlink="">
      <xdr:nvSpPr>
        <xdr:cNvPr id="28" name="Rectangle 27">
          <a:extLst>
            <a:ext uri="{FF2B5EF4-FFF2-40B4-BE49-F238E27FC236}">
              <a16:creationId xmlns:a16="http://schemas.microsoft.com/office/drawing/2014/main" id="{CEFB384D-80B8-49CE-8A63-D60569F708FF}"/>
            </a:ext>
            <a:ext uri="{147F2762-F138-4A5C-976F-8EAC2B608ADB}">
              <a16:predDERef xmlns:a16="http://schemas.microsoft.com/office/drawing/2014/main" pred="{2A13225A-599B-A042-672A-DBCE1B6C2697}"/>
            </a:ext>
          </a:extLst>
        </xdr:cNvPr>
        <xdr:cNvSpPr/>
      </xdr:nvSpPr>
      <xdr:spPr>
        <a:xfrm>
          <a:off x="5219700" y="21793200"/>
          <a:ext cx="2038350" cy="5429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100">
              <a:solidFill>
                <a:schemeClr val="lt1"/>
              </a:solidFill>
              <a:latin typeface="+mn-lt"/>
              <a:ea typeface="+mn-lt"/>
              <a:cs typeface="+mn-lt"/>
            </a:rPr>
            <a:t>A</a:t>
          </a:r>
          <a:r>
            <a:rPr lang="lt-LT" sz="1100">
              <a:solidFill>
                <a:schemeClr val="lt1"/>
              </a:solidFill>
              <a:latin typeface="+mn-lt"/>
              <a:ea typeface="+mn-lt"/>
              <a:cs typeface="+mn-lt"/>
            </a:rPr>
            <a:t>u</a:t>
          </a:r>
          <a:r>
            <a:rPr lang="en-US" sz="1100">
              <a:solidFill>
                <a:schemeClr val="lt1"/>
              </a:solidFill>
              <a:latin typeface="+mn-lt"/>
              <a:ea typeface="+mn-lt"/>
              <a:cs typeface="+mn-lt"/>
            </a:rPr>
            <a:t>tomati</a:t>
          </a:r>
          <a:r>
            <a:rPr lang="lt-LT" sz="1100">
              <a:solidFill>
                <a:schemeClr val="lt1"/>
              </a:solidFill>
              <a:latin typeface="+mn-lt"/>
              <a:ea typeface="+mn-lt"/>
              <a:cs typeface="+mn-lt"/>
            </a:rPr>
            <a:t>škai</a:t>
          </a:r>
          <a:r>
            <a:rPr lang="lt-LT" sz="1100" baseline="0">
              <a:solidFill>
                <a:schemeClr val="lt1"/>
              </a:solidFill>
              <a:latin typeface="+mn-lt"/>
              <a:ea typeface="+mn-lt"/>
              <a:cs typeface="+mn-lt"/>
            </a:rPr>
            <a:t> užsipildo </a:t>
          </a:r>
          <a:r>
            <a:rPr lang="lt-LT" sz="1100">
              <a:solidFill>
                <a:schemeClr val="lt1"/>
              </a:solidFill>
              <a:latin typeface="+mn-lt"/>
              <a:ea typeface="+mn-lt"/>
              <a:cs typeface="+mn-lt"/>
            </a:rPr>
            <a:t> lentelės "2. CO2 mažinimas" E stulpelio 2.1. dalis</a:t>
          </a:r>
        </a:p>
      </xdr:txBody>
    </xdr:sp>
    <xdr:clientData/>
  </xdr:twoCellAnchor>
  <xdr:twoCellAnchor>
    <xdr:from>
      <xdr:col>2</xdr:col>
      <xdr:colOff>781050</xdr:colOff>
      <xdr:row>41</xdr:row>
      <xdr:rowOff>9525</xdr:rowOff>
    </xdr:from>
    <xdr:to>
      <xdr:col>4</xdr:col>
      <xdr:colOff>257175</xdr:colOff>
      <xdr:row>42</xdr:row>
      <xdr:rowOff>123825</xdr:rowOff>
    </xdr:to>
    <xdr:sp macro="" textlink="">
      <xdr:nvSpPr>
        <xdr:cNvPr id="18" name="Rectangle 1">
          <a:extLst>
            <a:ext uri="{FF2B5EF4-FFF2-40B4-BE49-F238E27FC236}">
              <a16:creationId xmlns:a16="http://schemas.microsoft.com/office/drawing/2014/main" id="{F60C7036-0B28-4F8A-B3AC-111FA4EB6E5B}"/>
            </a:ext>
            <a:ext uri="{147F2762-F138-4A5C-976F-8EAC2B608ADB}">
              <a16:predDERef xmlns:a16="http://schemas.microsoft.com/office/drawing/2014/main" pred="{CEFB384D-80B8-49CE-8A63-D60569F708FF}"/>
            </a:ext>
          </a:extLst>
        </xdr:cNvPr>
        <xdr:cNvSpPr/>
      </xdr:nvSpPr>
      <xdr:spPr>
        <a:xfrm>
          <a:off x="4524375" y="13211175"/>
          <a:ext cx="2038350" cy="762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spcFirstLastPara="0" wrap="square" lIns="91440" tIns="45720" rIns="91440" bIns="45720" rtlCol="0" anchor="t">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100">
              <a:solidFill>
                <a:schemeClr val="lt1"/>
              </a:solidFill>
              <a:latin typeface="+mn-lt"/>
              <a:ea typeface="+mn-lt"/>
              <a:cs typeface="+mn-lt"/>
            </a:rPr>
            <a:t>Skaičius turi atitikti iki projekto pagaminamos produkicijos kiekį pagal audite pateiktą informaciją.</a:t>
          </a:r>
        </a:p>
      </xdr:txBody>
    </xdr:sp>
    <xdr:clientData/>
  </xdr:twoCellAnchor>
  <xdr:twoCellAnchor>
    <xdr:from>
      <xdr:col>2</xdr:col>
      <xdr:colOff>9525</xdr:colOff>
      <xdr:row>42</xdr:row>
      <xdr:rowOff>123825</xdr:rowOff>
    </xdr:from>
    <xdr:to>
      <xdr:col>2</xdr:col>
      <xdr:colOff>1799696</xdr:colOff>
      <xdr:row>44</xdr:row>
      <xdr:rowOff>114300</xdr:rowOff>
    </xdr:to>
    <xdr:cxnSp macro="">
      <xdr:nvCxnSpPr>
        <xdr:cNvPr id="16" name="Straight Arrow Connector 2">
          <a:extLst>
            <a:ext uri="{FF2B5EF4-FFF2-40B4-BE49-F238E27FC236}">
              <a16:creationId xmlns:a16="http://schemas.microsoft.com/office/drawing/2014/main" id="{694AC1F1-6CA2-4489-8C63-3C0E7F024C4F}"/>
            </a:ext>
            <a:ext uri="{147F2762-F138-4A5C-976F-8EAC2B608ADB}">
              <a16:predDERef xmlns:a16="http://schemas.microsoft.com/office/drawing/2014/main" pred="{F60C7036-0B28-4F8A-B3AC-111FA4EB6E5B}"/>
            </a:ext>
          </a:extLst>
        </xdr:cNvPr>
        <xdr:cNvCxnSpPr>
          <a:cxnSpLocks/>
          <a:stCxn id="18" idx="2"/>
          <a:extLst>
            <a:ext uri="{5F17804C-33F3-41E3-A699-7DCFA2EF7971}">
              <a16:cxnDERefs xmlns:a16="http://schemas.microsoft.com/office/drawing/2014/main" st="{F60C7036-0B28-4F8A-B3AC-111FA4EB6E5B}" end="{00000000-0000-0000-0000-000000000000}"/>
            </a:ext>
          </a:extLst>
        </xdr:cNvCxnSpPr>
      </xdr:nvCxnSpPr>
      <xdr:spPr>
        <a:xfrm flipH="1">
          <a:off x="3745442" y="14083242"/>
          <a:ext cx="1790171" cy="763058"/>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302683</xdr:colOff>
      <xdr:row>50</xdr:row>
      <xdr:rowOff>666750</xdr:rowOff>
    </xdr:from>
    <xdr:to>
      <xdr:col>3</xdr:col>
      <xdr:colOff>335068</xdr:colOff>
      <xdr:row>52</xdr:row>
      <xdr:rowOff>279400</xdr:rowOff>
    </xdr:to>
    <xdr:sp macro="" textlink="">
      <xdr:nvSpPr>
        <xdr:cNvPr id="2" name="Rectangle 1">
          <a:extLst>
            <a:ext uri="{FF2B5EF4-FFF2-40B4-BE49-F238E27FC236}">
              <a16:creationId xmlns:a16="http://schemas.microsoft.com/office/drawing/2014/main" id="{79C93309-865B-498D-A2BC-8DC9E7DF19D0}"/>
            </a:ext>
            <a:ext uri="{147F2762-F138-4A5C-976F-8EAC2B608ADB}">
              <a16:predDERef xmlns:a16="http://schemas.microsoft.com/office/drawing/2014/main" pred="{694AC1F1-6CA2-4489-8C63-3C0E7F024C4F}"/>
            </a:ext>
          </a:extLst>
        </xdr:cNvPr>
        <xdr:cNvSpPr/>
      </xdr:nvSpPr>
      <xdr:spPr>
        <a:xfrm>
          <a:off x="4155016" y="21477817"/>
          <a:ext cx="2055919" cy="1492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spcFirstLastPara="0" wrap="square" lIns="91440" tIns="45720" rIns="91440" bIns="45720" rtlCol="0" anchor="t">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100">
              <a:solidFill>
                <a:schemeClr val="lt1"/>
              </a:solidFill>
              <a:effectLst/>
              <a:latin typeface="+mn-lt"/>
              <a:ea typeface="+mn-ea"/>
              <a:cs typeface="+mn-cs"/>
            </a:rPr>
            <a:t>J</a:t>
          </a:r>
          <a:r>
            <a:rPr lang="lt-LT" sz="1100">
              <a:solidFill>
                <a:schemeClr val="lt1"/>
              </a:solidFill>
              <a:effectLst/>
              <a:latin typeface="+mn-lt"/>
              <a:ea typeface="+mn-ea"/>
              <a:cs typeface="+mn-cs"/>
            </a:rPr>
            <a:t>ei</a:t>
          </a:r>
          <a:r>
            <a:rPr lang="lt-LT" sz="1100" baseline="0">
              <a:solidFill>
                <a:schemeClr val="lt1"/>
              </a:solidFill>
              <a:effectLst/>
              <a:latin typeface="+mn-lt"/>
              <a:ea typeface="+mn-ea"/>
              <a:cs typeface="+mn-cs"/>
            </a:rPr>
            <a:t> įmonė, su planuojama įdiegti įranga, planuoja didinti gamybos apimtis, pajėgumus ar įvairinti produkciją, skaičius turi būti imamas ne pagal audite nurodytus duomenis, o pagal planuojamas gamybos apimtis per metus po projekto pabaigos.</a:t>
          </a:r>
          <a:endParaRPr lang="lt-LT" sz="1100">
            <a:solidFill>
              <a:schemeClr val="lt1"/>
            </a:solidFill>
            <a:latin typeface="+mn-lt"/>
            <a:ea typeface="+mn-lt"/>
            <a:cs typeface="+mn-lt"/>
          </a:endParaRPr>
        </a:p>
      </xdr:txBody>
    </xdr:sp>
    <xdr:clientData/>
  </xdr:twoCellAnchor>
  <xdr:twoCellAnchor>
    <xdr:from>
      <xdr:col>2</xdr:col>
      <xdr:colOff>33867</xdr:colOff>
      <xdr:row>52</xdr:row>
      <xdr:rowOff>67733</xdr:rowOff>
    </xdr:from>
    <xdr:to>
      <xdr:col>2</xdr:col>
      <xdr:colOff>355600</xdr:colOff>
      <xdr:row>54</xdr:row>
      <xdr:rowOff>169333</xdr:rowOff>
    </xdr:to>
    <xdr:cxnSp macro="">
      <xdr:nvCxnSpPr>
        <xdr:cNvPr id="3" name="Tiesioji rodyklės jungtis 2">
          <a:extLst>
            <a:ext uri="{FF2B5EF4-FFF2-40B4-BE49-F238E27FC236}">
              <a16:creationId xmlns:a16="http://schemas.microsoft.com/office/drawing/2014/main" id="{5E375444-CA49-4511-84AC-58B52BAE5FCE}"/>
            </a:ext>
            <a:ext uri="{147F2762-F138-4A5C-976F-8EAC2B608ADB}">
              <a16:predDERef xmlns:a16="http://schemas.microsoft.com/office/drawing/2014/main" pred="{9DECD245-6340-43ED-8381-599D38523AF6}"/>
            </a:ext>
          </a:extLst>
        </xdr:cNvPr>
        <xdr:cNvCxnSpPr/>
      </xdr:nvCxnSpPr>
      <xdr:spPr>
        <a:xfrm flipH="1">
          <a:off x="3886200" y="22275800"/>
          <a:ext cx="321733" cy="753533"/>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144780</xdr:colOff>
      <xdr:row>6</xdr:row>
      <xdr:rowOff>83820</xdr:rowOff>
    </xdr:from>
    <xdr:to>
      <xdr:col>16</xdr:col>
      <xdr:colOff>257175</xdr:colOff>
      <xdr:row>15</xdr:row>
      <xdr:rowOff>289561</xdr:rowOff>
    </xdr:to>
    <xdr:pic>
      <xdr:nvPicPr>
        <xdr:cNvPr id="2" name="Picture 1">
          <a:extLst>
            <a:ext uri="{FF2B5EF4-FFF2-40B4-BE49-F238E27FC236}">
              <a16:creationId xmlns:a16="http://schemas.microsoft.com/office/drawing/2014/main" id="{BD72DE45-A701-489E-BA5C-B546A34C33B5}"/>
            </a:ext>
          </a:extLst>
        </xdr:cNvPr>
        <xdr:cNvPicPr>
          <a:picLocks noChangeAspect="1"/>
        </xdr:cNvPicPr>
      </xdr:nvPicPr>
      <xdr:blipFill rotWithShape="1">
        <a:blip xmlns:r="http://schemas.openxmlformats.org/officeDocument/2006/relationships" r:embed="rId1"/>
        <a:srcRect l="25786" t="35506" r="23652" b="45917"/>
        <a:stretch/>
      </xdr:blipFill>
      <xdr:spPr>
        <a:xfrm>
          <a:off x="6972300" y="1181100"/>
          <a:ext cx="6208395" cy="20955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177801</xdr:colOff>
      <xdr:row>4</xdr:row>
      <xdr:rowOff>939801</xdr:rowOff>
    </xdr:from>
    <xdr:to>
      <xdr:col>10</xdr:col>
      <xdr:colOff>223521</xdr:colOff>
      <xdr:row>6</xdr:row>
      <xdr:rowOff>0</xdr:rowOff>
    </xdr:to>
    <xdr:sp macro="" textlink="">
      <xdr:nvSpPr>
        <xdr:cNvPr id="2" name="Stačiakampis 1">
          <a:hlinkClick xmlns:r="http://schemas.openxmlformats.org/officeDocument/2006/relationships" r:id="rId1"/>
          <a:extLst>
            <a:ext uri="{FF2B5EF4-FFF2-40B4-BE49-F238E27FC236}">
              <a16:creationId xmlns:a16="http://schemas.microsoft.com/office/drawing/2014/main" id="{B10C9878-8DAC-48E8-8838-0FE8F4201B24}"/>
            </a:ext>
          </a:extLst>
        </xdr:cNvPr>
        <xdr:cNvSpPr/>
      </xdr:nvSpPr>
      <xdr:spPr>
        <a:xfrm>
          <a:off x="13419668" y="3860801"/>
          <a:ext cx="2484120" cy="17017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lt-LT" sz="1000">
              <a:solidFill>
                <a:schemeClr val="lt1"/>
              </a:solidFill>
              <a:latin typeface="Verdana" panose="020B0604030504040204" pitchFamily="34" charset="0"/>
              <a:ea typeface="Verdana" panose="020B0604030504040204" pitchFamily="34" charset="0"/>
            </a:rPr>
            <a:t>Europos</a:t>
          </a:r>
          <a:r>
            <a:rPr lang="lt-LT" sz="1000" baseline="0">
              <a:solidFill>
                <a:schemeClr val="lt1"/>
              </a:solidFill>
              <a:latin typeface="Verdana" panose="020B0604030504040204" pitchFamily="34" charset="0"/>
              <a:ea typeface="Verdana" panose="020B0604030504040204" pitchFamily="34" charset="0"/>
            </a:rPr>
            <a:t> Komisijos išaiškinimas apie diskonto normos skaičiavimo būdą: </a:t>
          </a:r>
          <a:r>
            <a:rPr lang="lt-LT" sz="1100">
              <a:solidFill>
                <a:schemeClr val="bg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https://www.esinvesticijos.lt/uploads/documents/docs/2023-12/39710ca99416aeb326f50434010feb6c5d4bf51b986aebf84b3dcda81e9bd2ce.pdf</a:t>
          </a:r>
          <a:endParaRPr lang="lt-LT" sz="1100">
            <a:solidFill>
              <a:schemeClr val="bg1"/>
            </a:solidFill>
            <a:effectLst/>
            <a:latin typeface="+mn-lt"/>
            <a:ea typeface="+mn-ea"/>
            <a:cs typeface="+mn-cs"/>
          </a:endParaRPr>
        </a:p>
        <a:p>
          <a:pPr marL="0" indent="0" algn="l"/>
          <a:r>
            <a:rPr lang="lt-LT" sz="1000">
              <a:solidFill>
                <a:schemeClr val="lt1"/>
              </a:solidFill>
              <a:latin typeface="Verdana" panose="020B0604030504040204" pitchFamily="34" charset="0"/>
              <a:ea typeface="Verdana" panose="020B0604030504040204" pitchFamily="34" charset="0"/>
            </a:rPr>
            <a:t>Diskonto skaičiavimui turėtų būti</a:t>
          </a:r>
          <a:r>
            <a:rPr lang="lt-LT" sz="1000" baseline="0">
              <a:solidFill>
                <a:schemeClr val="lt1"/>
              </a:solidFill>
              <a:latin typeface="Verdana" panose="020B0604030504040204" pitchFamily="34" charset="0"/>
              <a:ea typeface="Verdana" panose="020B0604030504040204" pitchFamily="34" charset="0"/>
            </a:rPr>
            <a:t> taikomas </a:t>
          </a:r>
          <a:r>
            <a:rPr lang="lt-LT" sz="1000">
              <a:solidFill>
                <a:schemeClr val="lt1"/>
              </a:solidFill>
              <a:latin typeface="Verdana" panose="020B0604030504040204" pitchFamily="34" charset="0"/>
              <a:ea typeface="Verdana" panose="020B0604030504040204" pitchFamily="34" charset="0"/>
            </a:rPr>
            <a:t>WACC metodas</a:t>
          </a:r>
        </a:p>
        <a:p>
          <a:pPr marL="0" indent="0" algn="l"/>
          <a:endParaRPr lang="lt-LT" sz="1000">
            <a:solidFill>
              <a:schemeClr val="lt1"/>
            </a:solidFill>
            <a:latin typeface="Verdana" panose="020B0604030504040204" pitchFamily="34" charset="0"/>
            <a:ea typeface="Verdana" panose="020B0604030504040204" pitchFamily="34" charset="0"/>
          </a:endParaRPr>
        </a:p>
      </xdr:txBody>
    </xdr:sp>
    <xdr:clientData/>
  </xdr:twoCellAnchor>
  <xdr:twoCellAnchor>
    <xdr:from>
      <xdr:col>4</xdr:col>
      <xdr:colOff>50800</xdr:colOff>
      <xdr:row>4</xdr:row>
      <xdr:rowOff>541867</xdr:rowOff>
    </xdr:from>
    <xdr:to>
      <xdr:col>6</xdr:col>
      <xdr:colOff>296334</xdr:colOff>
      <xdr:row>5</xdr:row>
      <xdr:rowOff>414867</xdr:rowOff>
    </xdr:to>
    <xdr:cxnSp macro="">
      <xdr:nvCxnSpPr>
        <xdr:cNvPr id="3" name="Tiesioji rodyklės jungtis 2">
          <a:extLst>
            <a:ext uri="{FF2B5EF4-FFF2-40B4-BE49-F238E27FC236}">
              <a16:creationId xmlns:a16="http://schemas.microsoft.com/office/drawing/2014/main" id="{89E2C0B1-68F2-4F4F-9278-E6796C2A5D8D}"/>
            </a:ext>
          </a:extLst>
        </xdr:cNvPr>
        <xdr:cNvCxnSpPr/>
      </xdr:nvCxnSpPr>
      <xdr:spPr>
        <a:xfrm flipH="1" flipV="1">
          <a:off x="11700933" y="3175000"/>
          <a:ext cx="1464734" cy="8128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93134</xdr:colOff>
      <xdr:row>5</xdr:row>
      <xdr:rowOff>423334</xdr:rowOff>
    </xdr:from>
    <xdr:to>
      <xdr:col>6</xdr:col>
      <xdr:colOff>296334</xdr:colOff>
      <xdr:row>5</xdr:row>
      <xdr:rowOff>795867</xdr:rowOff>
    </xdr:to>
    <xdr:cxnSp macro="">
      <xdr:nvCxnSpPr>
        <xdr:cNvPr id="6" name="Tiesioji rodyklės jungtis 5">
          <a:extLst>
            <a:ext uri="{FF2B5EF4-FFF2-40B4-BE49-F238E27FC236}">
              <a16:creationId xmlns:a16="http://schemas.microsoft.com/office/drawing/2014/main" id="{875F56EC-D308-492D-A2D8-51F48A4E0F2F}"/>
            </a:ext>
          </a:extLst>
        </xdr:cNvPr>
        <xdr:cNvCxnSpPr/>
      </xdr:nvCxnSpPr>
      <xdr:spPr>
        <a:xfrm flipH="1">
          <a:off x="11743267" y="3996267"/>
          <a:ext cx="1422400" cy="372533"/>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1000125</xdr:colOff>
      <xdr:row>0</xdr:row>
      <xdr:rowOff>0</xdr:rowOff>
    </xdr:from>
    <xdr:to>
      <xdr:col>4</xdr:col>
      <xdr:colOff>47625</xdr:colOff>
      <xdr:row>1</xdr:row>
      <xdr:rowOff>114300</xdr:rowOff>
    </xdr:to>
    <xdr:pic>
      <xdr:nvPicPr>
        <xdr:cNvPr id="2" name="Picture 1">
          <a:extLst>
            <a:ext uri="{FF2B5EF4-FFF2-40B4-BE49-F238E27FC236}">
              <a16:creationId xmlns:a16="http://schemas.microsoft.com/office/drawing/2014/main" id="{4A06F365-AF1C-46C1-82CF-0ED49AE1D258}"/>
            </a:ext>
          </a:extLst>
        </xdr:cNvPr>
        <xdr:cNvPicPr>
          <a:picLocks noChangeAspect="1"/>
        </xdr:cNvPicPr>
      </xdr:nvPicPr>
      <xdr:blipFill>
        <a:blip xmlns:r="http://schemas.openxmlformats.org/officeDocument/2006/relationships" r:embed="rId1"/>
        <a:stretch>
          <a:fillRect/>
        </a:stretch>
      </xdr:blipFill>
      <xdr:spPr>
        <a:xfrm>
          <a:off x="3796665" y="0"/>
          <a:ext cx="320040" cy="297180"/>
        </a:xfrm>
        <a:prstGeom prst="rect">
          <a:avLst/>
        </a:prstGeom>
      </xdr:spPr>
    </xdr:pic>
    <xdr:clientData/>
  </xdr:twoCellAnchor>
  <xdr:twoCellAnchor editAs="oneCell">
    <xdr:from>
      <xdr:col>1</xdr:col>
      <xdr:colOff>1057275</xdr:colOff>
      <xdr:row>0</xdr:row>
      <xdr:rowOff>47625</xdr:rowOff>
    </xdr:from>
    <xdr:to>
      <xdr:col>2</xdr:col>
      <xdr:colOff>19050</xdr:colOff>
      <xdr:row>1</xdr:row>
      <xdr:rowOff>95250</xdr:rowOff>
    </xdr:to>
    <xdr:pic>
      <xdr:nvPicPr>
        <xdr:cNvPr id="3" name="Picture 2">
          <a:extLst>
            <a:ext uri="{FF2B5EF4-FFF2-40B4-BE49-F238E27FC236}">
              <a16:creationId xmlns:a16="http://schemas.microsoft.com/office/drawing/2014/main" id="{AC991380-B31F-424A-9378-917AE9567A31}"/>
            </a:ext>
            <a:ext uri="{147F2762-F138-4A5C-976F-8EAC2B608ADB}">
              <a16:predDERef xmlns:a16="http://schemas.microsoft.com/office/drawing/2014/main" pred="{0A02FC19-CBD0-A564-C5DC-66856F7653BF}"/>
            </a:ext>
          </a:extLst>
        </xdr:cNvPr>
        <xdr:cNvPicPr>
          <a:picLocks noChangeAspect="1"/>
        </xdr:cNvPicPr>
      </xdr:nvPicPr>
      <xdr:blipFill>
        <a:blip xmlns:r="http://schemas.openxmlformats.org/officeDocument/2006/relationships" r:embed="rId2"/>
        <a:stretch>
          <a:fillRect/>
        </a:stretch>
      </xdr:blipFill>
      <xdr:spPr>
        <a:xfrm>
          <a:off x="1308735" y="47625"/>
          <a:ext cx="234315" cy="230505"/>
        </a:xfrm>
        <a:prstGeom prst="rect">
          <a:avLst/>
        </a:prstGeom>
      </xdr:spPr>
    </xdr:pic>
    <xdr:clientData/>
  </xdr:twoCellAnchor>
  <xdr:twoCellAnchor>
    <xdr:from>
      <xdr:col>2</xdr:col>
      <xdr:colOff>809625</xdr:colOff>
      <xdr:row>0</xdr:row>
      <xdr:rowOff>171450</xdr:rowOff>
    </xdr:from>
    <xdr:to>
      <xdr:col>2</xdr:col>
      <xdr:colOff>828675</xdr:colOff>
      <xdr:row>1</xdr:row>
      <xdr:rowOff>180975</xdr:rowOff>
    </xdr:to>
    <xdr:cxnSp macro="">
      <xdr:nvCxnSpPr>
        <xdr:cNvPr id="4" name="Straight Connector 3">
          <a:extLst>
            <a:ext uri="{FF2B5EF4-FFF2-40B4-BE49-F238E27FC236}">
              <a16:creationId xmlns:a16="http://schemas.microsoft.com/office/drawing/2014/main" id="{8ED8394A-6033-4892-960E-BBA33E409E90}"/>
            </a:ext>
            <a:ext uri="{147F2762-F138-4A5C-976F-8EAC2B608ADB}">
              <a16:predDERef xmlns:a16="http://schemas.microsoft.com/office/drawing/2014/main" pred="{F8FF1DB8-00FC-900B-E936-82D6F616FF5A}"/>
            </a:ext>
          </a:extLst>
        </xdr:cNvPr>
        <xdr:cNvCxnSpPr>
          <a:cxnSpLocks/>
        </xdr:cNvCxnSpPr>
      </xdr:nvCxnSpPr>
      <xdr:spPr>
        <a:xfrm flipH="1">
          <a:off x="2333625" y="171450"/>
          <a:ext cx="19050" cy="19240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809625</xdr:colOff>
      <xdr:row>2</xdr:row>
      <xdr:rowOff>171450</xdr:rowOff>
    </xdr:from>
    <xdr:to>
      <xdr:col>2</xdr:col>
      <xdr:colOff>828675</xdr:colOff>
      <xdr:row>3</xdr:row>
      <xdr:rowOff>180975</xdr:rowOff>
    </xdr:to>
    <xdr:cxnSp macro="">
      <xdr:nvCxnSpPr>
        <xdr:cNvPr id="5" name="Straight Connector 4">
          <a:extLst>
            <a:ext uri="{FF2B5EF4-FFF2-40B4-BE49-F238E27FC236}">
              <a16:creationId xmlns:a16="http://schemas.microsoft.com/office/drawing/2014/main" id="{FA388213-CCE2-410D-8786-329AA15A1183}"/>
            </a:ext>
            <a:ext uri="{147F2762-F138-4A5C-976F-8EAC2B608ADB}">
              <a16:predDERef xmlns:a16="http://schemas.microsoft.com/office/drawing/2014/main" pred="{EFA649D5-D444-067E-BA59-434A0531194F}"/>
            </a:ext>
          </a:extLst>
        </xdr:cNvPr>
        <xdr:cNvCxnSpPr>
          <a:cxnSpLocks/>
        </xdr:cNvCxnSpPr>
      </xdr:nvCxnSpPr>
      <xdr:spPr>
        <a:xfrm flipH="1">
          <a:off x="2333625" y="537210"/>
          <a:ext cx="19050" cy="19240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847725</xdr:colOff>
      <xdr:row>4</xdr:row>
      <xdr:rowOff>161925</xdr:rowOff>
    </xdr:from>
    <xdr:to>
      <xdr:col>2</xdr:col>
      <xdr:colOff>1219200</xdr:colOff>
      <xdr:row>6</xdr:row>
      <xdr:rowOff>19050</xdr:rowOff>
    </xdr:to>
    <xdr:cxnSp macro="">
      <xdr:nvCxnSpPr>
        <xdr:cNvPr id="6" name="Straight Connector 5">
          <a:extLst>
            <a:ext uri="{FF2B5EF4-FFF2-40B4-BE49-F238E27FC236}">
              <a16:creationId xmlns:a16="http://schemas.microsoft.com/office/drawing/2014/main" id="{AFFABB5D-B79F-40A9-808B-C495B7D6FA59}"/>
            </a:ext>
            <a:ext uri="{147F2762-F138-4A5C-976F-8EAC2B608ADB}">
              <a16:predDERef xmlns:a16="http://schemas.microsoft.com/office/drawing/2014/main" pred="{96E1F863-7AE9-4B76-BEBB-D55019635F83}"/>
            </a:ext>
          </a:extLst>
        </xdr:cNvPr>
        <xdr:cNvCxnSpPr>
          <a:cxnSpLocks/>
        </xdr:cNvCxnSpPr>
      </xdr:nvCxnSpPr>
      <xdr:spPr>
        <a:xfrm>
          <a:off x="2371725" y="893445"/>
          <a:ext cx="371475" cy="22288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1085850</xdr:colOff>
      <xdr:row>0</xdr:row>
      <xdr:rowOff>152400</xdr:rowOff>
    </xdr:from>
    <xdr:to>
      <xdr:col>3</xdr:col>
      <xdr:colOff>1000125</xdr:colOff>
      <xdr:row>2</xdr:row>
      <xdr:rowOff>104775</xdr:rowOff>
    </xdr:to>
    <xdr:cxnSp macro="">
      <xdr:nvCxnSpPr>
        <xdr:cNvPr id="7" name="Straight Connector 6">
          <a:extLst>
            <a:ext uri="{FF2B5EF4-FFF2-40B4-BE49-F238E27FC236}">
              <a16:creationId xmlns:a16="http://schemas.microsoft.com/office/drawing/2014/main" id="{3220CA01-9642-4502-A792-474E11C804DF}"/>
            </a:ext>
            <a:ext uri="{147F2762-F138-4A5C-976F-8EAC2B608ADB}">
              <a16:predDERef xmlns:a16="http://schemas.microsoft.com/office/drawing/2014/main" pred="{AD50A1A1-3221-4522-98F2-334C865936EA}"/>
            </a:ext>
          </a:extLst>
        </xdr:cNvPr>
        <xdr:cNvCxnSpPr>
          <a:cxnSpLocks/>
          <a:stCxn id="2" idx="1"/>
          <a:extLst>
            <a:ext uri="{5F17804C-33F3-41E3-A699-7DCFA2EF7971}">
              <a16:cxnDERefs xmlns:a16="http://schemas.microsoft.com/office/drawing/2014/main" st="{0A02FC19-CBD0-A564-C5DC-66856F7653BF}" end="{00000000-0000-0000-0000-000000000000}"/>
            </a:ext>
          </a:extLst>
        </xdr:cNvCxnSpPr>
      </xdr:nvCxnSpPr>
      <xdr:spPr>
        <a:xfrm flipH="1">
          <a:off x="2609850" y="152400"/>
          <a:ext cx="1186815" cy="31813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733425</xdr:colOff>
      <xdr:row>7</xdr:row>
      <xdr:rowOff>0</xdr:rowOff>
    </xdr:from>
    <xdr:to>
      <xdr:col>2</xdr:col>
      <xdr:colOff>1219200</xdr:colOff>
      <xdr:row>7</xdr:row>
      <xdr:rowOff>161925</xdr:rowOff>
    </xdr:to>
    <xdr:cxnSp macro="">
      <xdr:nvCxnSpPr>
        <xdr:cNvPr id="8" name="Straight Connector 7">
          <a:extLst>
            <a:ext uri="{FF2B5EF4-FFF2-40B4-BE49-F238E27FC236}">
              <a16:creationId xmlns:a16="http://schemas.microsoft.com/office/drawing/2014/main" id="{B5CCF031-7188-41BA-A496-D91450E6EA62}"/>
            </a:ext>
            <a:ext uri="{147F2762-F138-4A5C-976F-8EAC2B608ADB}">
              <a16:predDERef xmlns:a16="http://schemas.microsoft.com/office/drawing/2014/main" pred="{6DBA083A-5F02-4DD7-9F7D-4FE7FF03AFB3}"/>
            </a:ext>
          </a:extLst>
        </xdr:cNvPr>
        <xdr:cNvCxnSpPr>
          <a:cxnSpLocks/>
        </xdr:cNvCxnSpPr>
      </xdr:nvCxnSpPr>
      <xdr:spPr>
        <a:xfrm flipH="1">
          <a:off x="2257425" y="1280160"/>
          <a:ext cx="485775" cy="16192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1173480</xdr:colOff>
      <xdr:row>0</xdr:row>
      <xdr:rowOff>38100</xdr:rowOff>
    </xdr:from>
    <xdr:to>
      <xdr:col>4</xdr:col>
      <xdr:colOff>91440</xdr:colOff>
      <xdr:row>1</xdr:row>
      <xdr:rowOff>167640</xdr:rowOff>
    </xdr:to>
    <xdr:pic>
      <xdr:nvPicPr>
        <xdr:cNvPr id="2" name="Paveikslėlis 1">
          <a:extLst>
            <a:ext uri="{FF2B5EF4-FFF2-40B4-BE49-F238E27FC236}">
              <a16:creationId xmlns:a16="http://schemas.microsoft.com/office/drawing/2014/main" id="{952C8449-4278-8FA1-F2F5-E089AA39D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71900" y="38100"/>
          <a:ext cx="297180" cy="312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1310640</xdr:colOff>
      <xdr:row>1</xdr:row>
      <xdr:rowOff>7620</xdr:rowOff>
    </xdr:from>
    <xdr:to>
      <xdr:col>3</xdr:col>
      <xdr:colOff>1272540</xdr:colOff>
      <xdr:row>3</xdr:row>
      <xdr:rowOff>7620</xdr:rowOff>
    </xdr:to>
    <xdr:pic>
      <xdr:nvPicPr>
        <xdr:cNvPr id="3" name="Paveikslėlis 2">
          <a:extLst>
            <a:ext uri="{FF2B5EF4-FFF2-40B4-BE49-F238E27FC236}">
              <a16:creationId xmlns:a16="http://schemas.microsoft.com/office/drawing/2014/main" id="{C8171504-5F1D-EC15-FA96-B7D3E922F6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29840" y="190500"/>
          <a:ext cx="1341120"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30480</xdr:colOff>
      <xdr:row>0</xdr:row>
      <xdr:rowOff>15240</xdr:rowOff>
    </xdr:from>
    <xdr:to>
      <xdr:col>2</xdr:col>
      <xdr:colOff>251460</xdr:colOff>
      <xdr:row>1</xdr:row>
      <xdr:rowOff>91440</xdr:rowOff>
    </xdr:to>
    <xdr:pic>
      <xdr:nvPicPr>
        <xdr:cNvPr id="4" name="Paveikslėlis 3">
          <a:extLst>
            <a:ext uri="{FF2B5EF4-FFF2-40B4-BE49-F238E27FC236}">
              <a16:creationId xmlns:a16="http://schemas.microsoft.com/office/drawing/2014/main" id="{45116537-DB9D-3DCC-0D44-DA4138655A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49680" y="15240"/>
          <a:ext cx="220980" cy="259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845820</xdr:colOff>
      <xdr:row>1</xdr:row>
      <xdr:rowOff>30480</xdr:rowOff>
    </xdr:from>
    <xdr:to>
      <xdr:col>2</xdr:col>
      <xdr:colOff>1005840</xdr:colOff>
      <xdr:row>2</xdr:row>
      <xdr:rowOff>76200</xdr:rowOff>
    </xdr:to>
    <xdr:pic>
      <xdr:nvPicPr>
        <xdr:cNvPr id="5" name="Paveikslėlis 4">
          <a:extLst>
            <a:ext uri="{FF2B5EF4-FFF2-40B4-BE49-F238E27FC236}">
              <a16:creationId xmlns:a16="http://schemas.microsoft.com/office/drawing/2014/main" id="{8909EC94-4AD9-A901-42A9-79CA36830E1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65020" y="213360"/>
          <a:ext cx="16002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853440</xdr:colOff>
      <xdr:row>3</xdr:row>
      <xdr:rowOff>0</xdr:rowOff>
    </xdr:from>
    <xdr:to>
      <xdr:col>2</xdr:col>
      <xdr:colOff>1013460</xdr:colOff>
      <xdr:row>4</xdr:row>
      <xdr:rowOff>45720</xdr:rowOff>
    </xdr:to>
    <xdr:pic>
      <xdr:nvPicPr>
        <xdr:cNvPr id="6" name="Paveikslėlis 5">
          <a:extLst>
            <a:ext uri="{FF2B5EF4-FFF2-40B4-BE49-F238E27FC236}">
              <a16:creationId xmlns:a16="http://schemas.microsoft.com/office/drawing/2014/main" id="{D54897CA-BA8B-DB81-664B-6581B0A4A8C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72640" y="548640"/>
          <a:ext cx="16002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784860</xdr:colOff>
      <xdr:row>5</xdr:row>
      <xdr:rowOff>15240</xdr:rowOff>
    </xdr:from>
    <xdr:to>
      <xdr:col>3</xdr:col>
      <xdr:colOff>76200</xdr:colOff>
      <xdr:row>6</xdr:row>
      <xdr:rowOff>175260</xdr:rowOff>
    </xdr:to>
    <xdr:pic>
      <xdr:nvPicPr>
        <xdr:cNvPr id="7" name="Paveikslėlis 6">
          <a:extLst>
            <a:ext uri="{FF2B5EF4-FFF2-40B4-BE49-F238E27FC236}">
              <a16:creationId xmlns:a16="http://schemas.microsoft.com/office/drawing/2014/main" id="{DE572E4F-89FC-124A-F3D5-B4424E7008A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04060" y="929640"/>
          <a:ext cx="67056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769620</xdr:colOff>
      <xdr:row>6</xdr:row>
      <xdr:rowOff>152400</xdr:rowOff>
    </xdr:from>
    <xdr:to>
      <xdr:col>3</xdr:col>
      <xdr:colOff>7620</xdr:colOff>
      <xdr:row>8</xdr:row>
      <xdr:rowOff>45720</xdr:rowOff>
    </xdr:to>
    <xdr:pic>
      <xdr:nvPicPr>
        <xdr:cNvPr id="8" name="Paveikslėlis 7">
          <a:extLst>
            <a:ext uri="{FF2B5EF4-FFF2-40B4-BE49-F238E27FC236}">
              <a16:creationId xmlns:a16="http://schemas.microsoft.com/office/drawing/2014/main" id="{5CDD6877-D91F-D63C-6369-6892CE8D42F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988820" y="1249680"/>
          <a:ext cx="617220" cy="259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aaa.lrv.lt/uploads/aaa/documents/files/NIR_2022%2004%2015%20FINAL.pdf" TargetMode="External"/><Relationship Id="rId2" Type="http://schemas.openxmlformats.org/officeDocument/2006/relationships/hyperlink" Target="https://e-seimas.lrs.lt/portal/legalAct/lt/TAD/15767120a80711e68987e8320e9a5185/asr" TargetMode="External"/><Relationship Id="rId1" Type="http://schemas.openxmlformats.org/officeDocument/2006/relationships/hyperlink" Target="https://www.e-tar.lt/portal/lt/legalAct/TAR.A3AC13936022/asr" TargetMode="External"/><Relationship Id="rId5" Type="http://schemas.openxmlformats.org/officeDocument/2006/relationships/drawing" Target="../drawings/drawing3.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e-seimas.lrs.lt/portal/legalAct/lt/TAD/15767120a80711e68987e8320e9a5185/asr" TargetMode="External"/><Relationship Id="rId7" Type="http://schemas.openxmlformats.org/officeDocument/2006/relationships/comments" Target="../comments1.xml"/><Relationship Id="rId2" Type="http://schemas.openxmlformats.org/officeDocument/2006/relationships/hyperlink" Target="https://aaa.lrv.lt/uploads/aaa/documents/files/NIR_2022%2004%2015%20FINAL.pdf" TargetMode="External"/><Relationship Id="rId1" Type="http://schemas.openxmlformats.org/officeDocument/2006/relationships/hyperlink" Target="https://aaa.lrv.lt/uploads/aaa/documents/files/NIR_2022%2004%2015%20FINAL.pdf" TargetMode="External"/><Relationship Id="rId6" Type="http://schemas.openxmlformats.org/officeDocument/2006/relationships/vmlDrawing" Target="../drawings/vmlDrawing1.vml"/><Relationship Id="rId5" Type="http://schemas.openxmlformats.org/officeDocument/2006/relationships/drawing" Target="../drawings/drawing4.xml"/><Relationship Id="rId4" Type="http://schemas.openxmlformats.org/officeDocument/2006/relationships/hyperlink" Target="https://klimatas.old.gamta.lt/cms/index?rubricId=b83233ea-a295-4e27-a50d-be1a6f748aee"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8E54-9576-47CB-8A32-83D05727005B}">
  <dimension ref="B1:M18"/>
  <sheetViews>
    <sheetView workbookViewId="0">
      <selection activeCell="S17" sqref="S17"/>
    </sheetView>
  </sheetViews>
  <sheetFormatPr defaultRowHeight="14.4" x14ac:dyDescent="0.3"/>
  <cols>
    <col min="1" max="1" width="4.6640625" customWidth="1"/>
    <col min="13" max="13" width="15.44140625" customWidth="1"/>
  </cols>
  <sheetData>
    <row r="1" spans="2:13" ht="76.2" customHeight="1" x14ac:dyDescent="0.3">
      <c r="B1" s="11"/>
      <c r="C1" s="12"/>
      <c r="D1" s="210" t="s">
        <v>0</v>
      </c>
      <c r="E1" s="210"/>
      <c r="F1" s="210"/>
      <c r="G1" s="210"/>
      <c r="H1" s="210"/>
      <c r="I1" s="210"/>
      <c r="J1" s="210"/>
      <c r="K1" s="210"/>
      <c r="L1" s="210"/>
      <c r="M1" s="210"/>
    </row>
    <row r="2" spans="2:13" x14ac:dyDescent="0.3">
      <c r="B2" s="211" t="s">
        <v>1</v>
      </c>
      <c r="C2" s="211"/>
      <c r="D2" s="211"/>
      <c r="E2" s="211"/>
      <c r="F2" s="211"/>
      <c r="G2" s="211"/>
      <c r="H2" s="211"/>
      <c r="I2" s="211"/>
      <c r="J2" s="211"/>
      <c r="K2" s="211"/>
      <c r="L2" s="211"/>
      <c r="M2" s="211"/>
    </row>
    <row r="3" spans="2:13" ht="27.75" customHeight="1" x14ac:dyDescent="0.3">
      <c r="B3" s="212" t="s">
        <v>2</v>
      </c>
      <c r="C3" s="212"/>
      <c r="D3" s="212"/>
      <c r="E3" s="212"/>
      <c r="F3" s="212"/>
      <c r="G3" s="212"/>
      <c r="H3" s="212"/>
      <c r="I3" s="212"/>
      <c r="J3" s="212"/>
      <c r="K3" s="212"/>
      <c r="L3" s="212"/>
      <c r="M3" s="212"/>
    </row>
    <row r="4" spans="2:13" x14ac:dyDescent="0.3">
      <c r="B4" s="213" t="s">
        <v>1</v>
      </c>
      <c r="C4" s="213"/>
      <c r="D4" s="213"/>
      <c r="E4" s="213"/>
      <c r="F4" s="213"/>
      <c r="G4" s="213"/>
      <c r="H4" s="213"/>
      <c r="I4" s="213"/>
      <c r="J4" s="213"/>
      <c r="K4" s="213"/>
      <c r="L4" s="213"/>
      <c r="M4" s="213"/>
    </row>
    <row r="5" spans="2:13" x14ac:dyDescent="0.3">
      <c r="B5" s="214" t="s">
        <v>3</v>
      </c>
      <c r="C5" s="214"/>
      <c r="D5" s="214"/>
      <c r="E5" s="214"/>
      <c r="F5" s="214"/>
      <c r="G5" s="214"/>
      <c r="H5" s="214"/>
      <c r="I5" s="214"/>
      <c r="J5" s="214"/>
      <c r="K5" s="214"/>
      <c r="L5" s="214"/>
      <c r="M5" s="214"/>
    </row>
    <row r="6" spans="2:13" x14ac:dyDescent="0.3">
      <c r="B6" s="214" t="s">
        <v>4</v>
      </c>
      <c r="C6" s="214"/>
      <c r="D6" s="214"/>
      <c r="E6" s="219" t="s">
        <v>1</v>
      </c>
      <c r="F6" s="219"/>
      <c r="G6" s="219"/>
      <c r="H6" s="219"/>
      <c r="I6" s="219"/>
      <c r="J6" s="219"/>
      <c r="K6" s="219"/>
      <c r="L6" s="219"/>
      <c r="M6" s="219"/>
    </row>
    <row r="7" spans="2:13" x14ac:dyDescent="0.3">
      <c r="B7" s="214" t="s">
        <v>5</v>
      </c>
      <c r="C7" s="214"/>
      <c r="D7" s="214"/>
      <c r="E7" s="220" t="s">
        <v>1</v>
      </c>
      <c r="F7" s="220"/>
      <c r="G7" s="220"/>
      <c r="H7" s="220"/>
      <c r="I7" s="220"/>
      <c r="J7" s="220"/>
      <c r="K7" s="220"/>
      <c r="L7" s="220"/>
      <c r="M7" s="220"/>
    </row>
    <row r="8" spans="2:13" x14ac:dyDescent="0.3">
      <c r="B8" s="221" t="s">
        <v>1</v>
      </c>
      <c r="C8" s="221"/>
      <c r="D8" s="221"/>
      <c r="E8" s="221"/>
      <c r="F8" s="221"/>
      <c r="G8" s="221"/>
      <c r="H8" s="221"/>
      <c r="I8" s="221"/>
      <c r="J8" s="221"/>
      <c r="K8" s="221"/>
      <c r="L8" s="221"/>
      <c r="M8" s="221"/>
    </row>
    <row r="9" spans="2:13" ht="30.75" customHeight="1" x14ac:dyDescent="0.3">
      <c r="B9" s="215" t="s">
        <v>6</v>
      </c>
      <c r="C9" s="216"/>
      <c r="D9" s="216"/>
      <c r="E9" s="216"/>
      <c r="F9" s="216"/>
      <c r="G9" s="216"/>
      <c r="H9" s="216"/>
      <c r="I9" s="216"/>
      <c r="J9" s="216"/>
      <c r="K9" s="216"/>
      <c r="L9" s="216"/>
      <c r="M9" s="217"/>
    </row>
    <row r="10" spans="2:13" ht="69.599999999999994" customHeight="1" x14ac:dyDescent="0.3">
      <c r="B10" s="218" t="s">
        <v>7</v>
      </c>
      <c r="C10" s="208"/>
      <c r="D10" s="208"/>
      <c r="E10" s="208"/>
      <c r="F10" s="208"/>
      <c r="G10" s="208"/>
      <c r="H10" s="208"/>
      <c r="I10" s="208"/>
      <c r="J10" s="208"/>
      <c r="K10" s="208"/>
      <c r="L10" s="208"/>
      <c r="M10" s="209"/>
    </row>
    <row r="11" spans="2:13" ht="81" customHeight="1" x14ac:dyDescent="0.3">
      <c r="B11" s="207" t="s">
        <v>8</v>
      </c>
      <c r="C11" s="208"/>
      <c r="D11" s="208"/>
      <c r="E11" s="208"/>
      <c r="F11" s="208"/>
      <c r="G11" s="208"/>
      <c r="H11" s="208"/>
      <c r="I11" s="208"/>
      <c r="J11" s="208"/>
      <c r="K11" s="208"/>
      <c r="L11" s="208"/>
      <c r="M11" s="209"/>
    </row>
    <row r="12" spans="2:13" ht="57" customHeight="1" x14ac:dyDescent="0.3">
      <c r="B12" s="207" t="s">
        <v>9</v>
      </c>
      <c r="C12" s="208"/>
      <c r="D12" s="208"/>
      <c r="E12" s="208"/>
      <c r="F12" s="208"/>
      <c r="G12" s="208"/>
      <c r="H12" s="208"/>
      <c r="I12" s="208"/>
      <c r="J12" s="208"/>
      <c r="K12" s="208"/>
      <c r="L12" s="208"/>
      <c r="M12" s="209"/>
    </row>
    <row r="13" spans="2:13" ht="50.25" customHeight="1" x14ac:dyDescent="0.3">
      <c r="B13" s="207" t="s">
        <v>10</v>
      </c>
      <c r="C13" s="208"/>
      <c r="D13" s="208"/>
      <c r="E13" s="208"/>
      <c r="F13" s="208"/>
      <c r="G13" s="208"/>
      <c r="H13" s="208"/>
      <c r="I13" s="208"/>
      <c r="J13" s="208"/>
      <c r="K13" s="208"/>
      <c r="L13" s="208"/>
      <c r="M13" s="209"/>
    </row>
    <row r="14" spans="2:13" ht="117.6" customHeight="1" x14ac:dyDescent="0.3">
      <c r="B14" s="222" t="s">
        <v>11</v>
      </c>
      <c r="C14" s="223"/>
      <c r="D14" s="223"/>
      <c r="E14" s="223"/>
      <c r="F14" s="223"/>
      <c r="G14" s="223"/>
      <c r="H14" s="223"/>
      <c r="I14" s="223"/>
      <c r="J14" s="223"/>
      <c r="K14" s="223"/>
      <c r="L14" s="223"/>
      <c r="M14" s="223"/>
    </row>
    <row r="15" spans="2:13" ht="46.5" customHeight="1" x14ac:dyDescent="0.3">
      <c r="B15" s="224" t="s">
        <v>12</v>
      </c>
      <c r="C15" s="225"/>
      <c r="D15" s="225"/>
      <c r="E15" s="225"/>
      <c r="F15" s="225"/>
      <c r="G15" s="225"/>
      <c r="H15" s="225"/>
      <c r="I15" s="225"/>
      <c r="J15" s="225"/>
      <c r="K15" s="225"/>
      <c r="L15" s="225"/>
      <c r="M15" s="226"/>
    </row>
    <row r="16" spans="2:13" ht="26.4" customHeight="1" x14ac:dyDescent="0.3">
      <c r="B16" s="409" t="s">
        <v>13</v>
      </c>
      <c r="C16" s="409"/>
      <c r="D16" s="409"/>
      <c r="E16" s="409"/>
      <c r="F16" s="409"/>
      <c r="G16" s="409"/>
      <c r="H16" s="409"/>
      <c r="I16" s="409"/>
      <c r="J16" s="409"/>
      <c r="K16" s="409"/>
      <c r="L16" s="409"/>
      <c r="M16" s="409"/>
    </row>
    <row r="17" spans="2:13" ht="114.6" customHeight="1" x14ac:dyDescent="0.3">
      <c r="B17" s="310" t="s">
        <v>294</v>
      </c>
      <c r="C17" s="311"/>
      <c r="D17" s="311"/>
      <c r="E17" s="311"/>
      <c r="F17" s="311"/>
      <c r="G17" s="311"/>
      <c r="H17" s="311"/>
      <c r="I17" s="311"/>
      <c r="J17" s="311"/>
      <c r="K17" s="311"/>
      <c r="L17" s="311"/>
      <c r="M17" s="311"/>
    </row>
    <row r="18" spans="2:13" ht="130.19999999999999" customHeight="1" x14ac:dyDescent="0.3">
      <c r="B18" s="310" t="s">
        <v>295</v>
      </c>
      <c r="C18" s="312"/>
      <c r="D18" s="312"/>
      <c r="E18" s="312"/>
      <c r="F18" s="312"/>
      <c r="G18" s="312"/>
      <c r="H18" s="312"/>
      <c r="I18" s="312"/>
      <c r="J18" s="312"/>
      <c r="K18" s="312"/>
      <c r="L18" s="312"/>
      <c r="M18" s="312"/>
    </row>
  </sheetData>
  <mergeCells count="20">
    <mergeCell ref="B17:M17"/>
    <mergeCell ref="B18:M18"/>
    <mergeCell ref="B16:M16"/>
    <mergeCell ref="B12:M12"/>
    <mergeCell ref="B13:M13"/>
    <mergeCell ref="B14:M14"/>
    <mergeCell ref="B15:M15"/>
    <mergeCell ref="B11:M11"/>
    <mergeCell ref="D1:M1"/>
    <mergeCell ref="B2:M2"/>
    <mergeCell ref="B3:M3"/>
    <mergeCell ref="B4:M4"/>
    <mergeCell ref="B5:M5"/>
    <mergeCell ref="B9:M9"/>
    <mergeCell ref="B10:M10"/>
    <mergeCell ref="B6:D6"/>
    <mergeCell ref="E6:M6"/>
    <mergeCell ref="B7:D7"/>
    <mergeCell ref="E7:M7"/>
    <mergeCell ref="B8:M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D0628-5CC8-4A42-9162-15D6A4D97FD7}">
  <dimension ref="B1:E15"/>
  <sheetViews>
    <sheetView workbookViewId="0">
      <selection activeCell="C20" sqref="C20"/>
    </sheetView>
  </sheetViews>
  <sheetFormatPr defaultRowHeight="14.4" x14ac:dyDescent="0.3"/>
  <cols>
    <col min="1" max="1" width="4.109375" customWidth="1"/>
    <col min="2" max="2" width="9.6640625" style="35" customWidth="1"/>
    <col min="3" max="5" width="46.6640625" style="35" customWidth="1"/>
  </cols>
  <sheetData>
    <row r="1" spans="2:5" ht="15" thickBot="1" x14ac:dyDescent="0.35"/>
    <row r="2" spans="2:5" ht="18" customHeight="1" thickBot="1" x14ac:dyDescent="0.35">
      <c r="B2" s="294" t="s">
        <v>233</v>
      </c>
      <c r="C2" s="295"/>
      <c r="D2" s="295"/>
      <c r="E2" s="296"/>
    </row>
    <row r="3" spans="2:5" ht="70.2" customHeight="1" thickBot="1" x14ac:dyDescent="0.35">
      <c r="B3" s="203" t="s">
        <v>15</v>
      </c>
      <c r="C3" s="204" t="s">
        <v>234</v>
      </c>
      <c r="D3" s="204" t="s">
        <v>235</v>
      </c>
      <c r="E3" s="204" t="s">
        <v>236</v>
      </c>
    </row>
    <row r="4" spans="2:5" ht="18.600000000000001" customHeight="1" x14ac:dyDescent="0.3">
      <c r="B4" s="289" t="s">
        <v>237</v>
      </c>
      <c r="C4" s="292" t="s">
        <v>238</v>
      </c>
      <c r="D4" s="292" t="s">
        <v>238</v>
      </c>
      <c r="E4" s="205" t="s">
        <v>239</v>
      </c>
    </row>
    <row r="5" spans="2:5" ht="18.600000000000001" customHeight="1" thickBot="1" x14ac:dyDescent="0.35">
      <c r="B5" s="290"/>
      <c r="C5" s="293"/>
      <c r="D5" s="293"/>
      <c r="E5" s="206" t="s">
        <v>240</v>
      </c>
    </row>
    <row r="6" spans="2:5" ht="18.600000000000001" customHeight="1" x14ac:dyDescent="0.3">
      <c r="B6" s="290"/>
      <c r="C6" s="205" t="s">
        <v>241</v>
      </c>
      <c r="D6" s="205" t="s">
        <v>241</v>
      </c>
      <c r="E6" s="205" t="s">
        <v>241</v>
      </c>
    </row>
    <row r="7" spans="2:5" ht="18.600000000000001" customHeight="1" thickBot="1" x14ac:dyDescent="0.35">
      <c r="B7" s="291"/>
      <c r="C7" s="206" t="s">
        <v>240</v>
      </c>
      <c r="D7" s="206" t="s">
        <v>240</v>
      </c>
      <c r="E7" s="206" t="s">
        <v>240</v>
      </c>
    </row>
    <row r="8" spans="2:5" ht="18.600000000000001" customHeight="1" x14ac:dyDescent="0.3">
      <c r="B8" s="289" t="s">
        <v>242</v>
      </c>
      <c r="C8" s="292" t="s">
        <v>225</v>
      </c>
      <c r="D8" s="292" t="s">
        <v>238</v>
      </c>
      <c r="E8" s="205" t="s">
        <v>239</v>
      </c>
    </row>
    <row r="9" spans="2:5" ht="18.600000000000001" customHeight="1" thickBot="1" x14ac:dyDescent="0.35">
      <c r="B9" s="290"/>
      <c r="C9" s="293"/>
      <c r="D9" s="293"/>
      <c r="E9" s="206" t="s">
        <v>240</v>
      </c>
    </row>
    <row r="10" spans="2:5" ht="18.600000000000001" customHeight="1" x14ac:dyDescent="0.3">
      <c r="B10" s="290"/>
      <c r="C10" s="205" t="s">
        <v>241</v>
      </c>
      <c r="D10" s="205" t="s">
        <v>241</v>
      </c>
      <c r="E10" s="205" t="s">
        <v>241</v>
      </c>
    </row>
    <row r="11" spans="2:5" ht="18.600000000000001" customHeight="1" thickBot="1" x14ac:dyDescent="0.35">
      <c r="B11" s="291"/>
      <c r="C11" s="206" t="s">
        <v>240</v>
      </c>
      <c r="D11" s="206" t="s">
        <v>240</v>
      </c>
      <c r="E11" s="206" t="s">
        <v>240</v>
      </c>
    </row>
    <row r="12" spans="2:5" ht="18.600000000000001" customHeight="1" x14ac:dyDescent="0.3">
      <c r="B12" s="289" t="s">
        <v>243</v>
      </c>
      <c r="C12" s="292" t="s">
        <v>225</v>
      </c>
      <c r="D12" s="292" t="s">
        <v>238</v>
      </c>
      <c r="E12" s="205" t="s">
        <v>239</v>
      </c>
    </row>
    <row r="13" spans="2:5" ht="18.600000000000001" customHeight="1" thickBot="1" x14ac:dyDescent="0.35">
      <c r="B13" s="290"/>
      <c r="C13" s="293"/>
      <c r="D13" s="293"/>
      <c r="E13" s="206" t="s">
        <v>240</v>
      </c>
    </row>
    <row r="14" spans="2:5" ht="18.600000000000001" customHeight="1" x14ac:dyDescent="0.3">
      <c r="B14" s="290"/>
      <c r="C14" s="205" t="s">
        <v>241</v>
      </c>
      <c r="D14" s="205" t="s">
        <v>241</v>
      </c>
      <c r="E14" s="205" t="s">
        <v>241</v>
      </c>
    </row>
    <row r="15" spans="2:5" ht="18.600000000000001" customHeight="1" thickBot="1" x14ac:dyDescent="0.35">
      <c r="B15" s="291"/>
      <c r="C15" s="206" t="s">
        <v>240</v>
      </c>
      <c r="D15" s="206" t="s">
        <v>240</v>
      </c>
      <c r="E15" s="206" t="s">
        <v>240</v>
      </c>
    </row>
  </sheetData>
  <mergeCells count="10">
    <mergeCell ref="B12:B15"/>
    <mergeCell ref="C12:C13"/>
    <mergeCell ref="D12:D13"/>
    <mergeCell ref="B2:E2"/>
    <mergeCell ref="B4:B7"/>
    <mergeCell ref="C4:C5"/>
    <mergeCell ref="D4:D5"/>
    <mergeCell ref="B8:B11"/>
    <mergeCell ref="C8:C9"/>
    <mergeCell ref="D8:D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CA0A-386A-4BEB-BA65-D9FCA7CEDBC2}">
  <dimension ref="B1:B36"/>
  <sheetViews>
    <sheetView topLeftCell="A17" workbookViewId="0">
      <selection activeCell="B40" sqref="B40"/>
    </sheetView>
  </sheetViews>
  <sheetFormatPr defaultColWidth="9.109375" defaultRowHeight="12.6" x14ac:dyDescent="0.2"/>
  <cols>
    <col min="1" max="1" width="3.5546875" style="13" customWidth="1"/>
    <col min="2" max="2" width="161.44140625" style="13" customWidth="1"/>
    <col min="3" max="16384" width="9.109375" style="13"/>
  </cols>
  <sheetData>
    <row r="1" spans="2:2" x14ac:dyDescent="0.2">
      <c r="B1" s="23"/>
    </row>
    <row r="2" spans="2:2" ht="22.8" x14ac:dyDescent="0.2">
      <c r="B2" s="297" t="s">
        <v>296</v>
      </c>
    </row>
    <row r="3" spans="2:2" x14ac:dyDescent="0.2">
      <c r="B3" s="297"/>
    </row>
    <row r="4" spans="2:2" x14ac:dyDescent="0.2">
      <c r="B4" s="301" t="s">
        <v>297</v>
      </c>
    </row>
    <row r="5" spans="2:2" ht="22.8" x14ac:dyDescent="0.2">
      <c r="B5" s="303" t="s">
        <v>260</v>
      </c>
    </row>
    <row r="6" spans="2:2" x14ac:dyDescent="0.2">
      <c r="B6" s="303" t="s">
        <v>261</v>
      </c>
    </row>
    <row r="7" spans="2:2" x14ac:dyDescent="0.2">
      <c r="B7" s="303" t="s">
        <v>262</v>
      </c>
    </row>
    <row r="8" spans="2:2" ht="22.8" x14ac:dyDescent="0.2">
      <c r="B8" s="303" t="s">
        <v>263</v>
      </c>
    </row>
    <row r="9" spans="2:2" x14ac:dyDescent="0.2">
      <c r="B9" s="307" t="s">
        <v>304</v>
      </c>
    </row>
    <row r="10" spans="2:2" x14ac:dyDescent="0.2">
      <c r="B10" s="299" t="s">
        <v>250</v>
      </c>
    </row>
    <row r="11" spans="2:2" x14ac:dyDescent="0.2">
      <c r="B11" s="300"/>
    </row>
    <row r="12" spans="2:2" x14ac:dyDescent="0.2">
      <c r="B12" s="301" t="s">
        <v>298</v>
      </c>
    </row>
    <row r="13" spans="2:2" ht="22.8" x14ac:dyDescent="0.2">
      <c r="B13" s="302" t="s">
        <v>251</v>
      </c>
    </row>
    <row r="14" spans="2:2" x14ac:dyDescent="0.2">
      <c r="B14" s="299" t="s">
        <v>250</v>
      </c>
    </row>
    <row r="15" spans="2:2" x14ac:dyDescent="0.2">
      <c r="B15" s="299"/>
    </row>
    <row r="16" spans="2:2" x14ac:dyDescent="0.2">
      <c r="B16" s="341" t="s">
        <v>299</v>
      </c>
    </row>
    <row r="17" spans="2:2" ht="22.8" x14ac:dyDescent="0.2">
      <c r="B17" s="308" t="s">
        <v>252</v>
      </c>
    </row>
    <row r="18" spans="2:2" x14ac:dyDescent="0.2">
      <c r="B18" s="299" t="s">
        <v>250</v>
      </c>
    </row>
    <row r="19" spans="2:2" x14ac:dyDescent="0.2">
      <c r="B19" s="299"/>
    </row>
    <row r="20" spans="2:2" x14ac:dyDescent="0.2">
      <c r="B20" s="341" t="s">
        <v>300</v>
      </c>
    </row>
    <row r="21" spans="2:2" ht="24.6" customHeight="1" x14ac:dyDescent="0.2">
      <c r="B21" s="309" t="s">
        <v>253</v>
      </c>
    </row>
    <row r="22" spans="2:2" ht="57" x14ac:dyDescent="0.2">
      <c r="B22" s="309" t="s">
        <v>264</v>
      </c>
    </row>
    <row r="23" spans="2:2" ht="22.8" x14ac:dyDescent="0.2">
      <c r="B23" s="309" t="s">
        <v>255</v>
      </c>
    </row>
    <row r="24" spans="2:2" x14ac:dyDescent="0.2">
      <c r="B24" s="309" t="s">
        <v>256</v>
      </c>
    </row>
    <row r="25" spans="2:2" x14ac:dyDescent="0.2">
      <c r="B25" s="308" t="s">
        <v>257</v>
      </c>
    </row>
    <row r="26" spans="2:2" x14ac:dyDescent="0.2">
      <c r="B26" s="299" t="s">
        <v>250</v>
      </c>
    </row>
    <row r="27" spans="2:2" x14ac:dyDescent="0.2">
      <c r="B27" s="299"/>
    </row>
    <row r="28" spans="2:2" x14ac:dyDescent="0.2">
      <c r="B28" s="301" t="s">
        <v>301</v>
      </c>
    </row>
    <row r="29" spans="2:2" ht="22.8" x14ac:dyDescent="0.2">
      <c r="B29" s="302" t="s">
        <v>258</v>
      </c>
    </row>
    <row r="30" spans="2:2" x14ac:dyDescent="0.2">
      <c r="B30" s="299" t="s">
        <v>250</v>
      </c>
    </row>
    <row r="31" spans="2:2" x14ac:dyDescent="0.2">
      <c r="B31" s="299"/>
    </row>
    <row r="32" spans="2:2" x14ac:dyDescent="0.2">
      <c r="B32" s="297" t="s">
        <v>302</v>
      </c>
    </row>
    <row r="33" spans="2:2" x14ac:dyDescent="0.2">
      <c r="B33" s="299" t="s">
        <v>250</v>
      </c>
    </row>
    <row r="34" spans="2:2" x14ac:dyDescent="0.2">
      <c r="B34" s="299"/>
    </row>
    <row r="35" spans="2:2" ht="22.8" x14ac:dyDescent="0.2">
      <c r="B35" s="305" t="s">
        <v>265</v>
      </c>
    </row>
    <row r="36" spans="2:2" x14ac:dyDescent="0.2">
      <c r="B36" s="306" t="s">
        <v>303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0F3CC-C924-40FF-891C-F6B5C23BCA76}">
  <dimension ref="C1:E9"/>
  <sheetViews>
    <sheetView workbookViewId="0">
      <selection activeCell="F26" sqref="F26"/>
    </sheetView>
  </sheetViews>
  <sheetFormatPr defaultColWidth="9.109375" defaultRowHeight="14.4" x14ac:dyDescent="0.3"/>
  <cols>
    <col min="1" max="1" width="3.6640625" style="25" customWidth="1"/>
    <col min="2" max="22" width="18.5546875" style="25" customWidth="1"/>
    <col min="23" max="16384" width="9.109375" style="25"/>
  </cols>
  <sheetData>
    <row r="1" spans="3:5" x14ac:dyDescent="0.3">
      <c r="C1" s="24" t="s">
        <v>244</v>
      </c>
      <c r="E1" s="24" t="s">
        <v>245</v>
      </c>
    </row>
    <row r="2" spans="3:5" x14ac:dyDescent="0.3">
      <c r="C2" s="26">
        <v>1</v>
      </c>
    </row>
    <row r="3" spans="3:5" x14ac:dyDescent="0.3">
      <c r="C3" s="24" t="s">
        <v>246</v>
      </c>
    </row>
    <row r="4" spans="3:5" x14ac:dyDescent="0.3">
      <c r="C4" s="26">
        <v>1</v>
      </c>
    </row>
    <row r="5" spans="3:5" x14ac:dyDescent="0.3">
      <c r="C5" s="24" t="s">
        <v>247</v>
      </c>
    </row>
    <row r="6" spans="3:5" x14ac:dyDescent="0.3">
      <c r="C6" s="26">
        <v>1</v>
      </c>
    </row>
    <row r="7" spans="3:5" x14ac:dyDescent="0.3">
      <c r="D7" s="24" t="s">
        <v>248</v>
      </c>
    </row>
    <row r="8" spans="3:5" x14ac:dyDescent="0.3">
      <c r="C8" s="26">
        <v>1</v>
      </c>
    </row>
    <row r="9" spans="3:5" x14ac:dyDescent="0.3">
      <c r="C9" s="24" t="s">
        <v>249</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6C424-17AD-4002-B033-903629081F64}">
  <dimension ref="A1:I28"/>
  <sheetViews>
    <sheetView workbookViewId="0">
      <selection activeCell="I10" sqref="I10"/>
    </sheetView>
  </sheetViews>
  <sheetFormatPr defaultRowHeight="14.4" x14ac:dyDescent="0.3"/>
  <cols>
    <col min="1" max="1" width="6.44140625" customWidth="1"/>
    <col min="2" max="2" width="32.109375" customWidth="1"/>
    <col min="3" max="7" width="18.5546875" customWidth="1"/>
    <col min="8" max="9" width="17.33203125" customWidth="1"/>
  </cols>
  <sheetData>
    <row r="1" spans="1:9" x14ac:dyDescent="0.3">
      <c r="A1" s="322"/>
      <c r="B1" s="322"/>
      <c r="C1" s="313"/>
      <c r="D1" s="313"/>
      <c r="E1" s="313"/>
      <c r="F1" s="313"/>
      <c r="G1" s="313"/>
      <c r="H1" s="313"/>
      <c r="I1" s="313"/>
    </row>
    <row r="2" spans="1:9" x14ac:dyDescent="0.3">
      <c r="A2" s="338" t="s">
        <v>266</v>
      </c>
      <c r="B2" s="338"/>
      <c r="C2" s="313"/>
      <c r="D2" s="348"/>
      <c r="E2" s="349"/>
      <c r="F2" s="313"/>
      <c r="G2" s="313"/>
      <c r="H2" s="313"/>
      <c r="I2" s="313"/>
    </row>
    <row r="3" spans="1:9" x14ac:dyDescent="0.3">
      <c r="A3" s="323"/>
      <c r="B3" s="323"/>
      <c r="C3" s="313"/>
      <c r="D3" s="314"/>
      <c r="E3" s="314"/>
      <c r="F3" s="313"/>
      <c r="G3" s="313"/>
      <c r="H3" s="313"/>
      <c r="I3" s="313"/>
    </row>
    <row r="4" spans="1:9" x14ac:dyDescent="0.3">
      <c r="A4" s="324" t="s">
        <v>267</v>
      </c>
      <c r="B4" s="325"/>
      <c r="C4" s="350"/>
      <c r="D4" s="351"/>
      <c r="E4" s="352"/>
      <c r="F4" s="315"/>
      <c r="G4" s="315"/>
      <c r="H4" s="313"/>
      <c r="I4" s="313"/>
    </row>
    <row r="5" spans="1:9" x14ac:dyDescent="0.3">
      <c r="A5" s="326"/>
      <c r="B5" s="326"/>
      <c r="C5" s="313"/>
      <c r="D5" s="313"/>
      <c r="E5" s="313"/>
      <c r="F5" s="313"/>
      <c r="G5" s="313"/>
      <c r="H5" s="313"/>
      <c r="I5" s="313"/>
    </row>
    <row r="6" spans="1:9" x14ac:dyDescent="0.3">
      <c r="A6" s="339" t="s">
        <v>268</v>
      </c>
      <c r="B6" s="339"/>
      <c r="C6" s="298"/>
      <c r="D6" s="298"/>
      <c r="E6" s="298"/>
      <c r="F6" s="298"/>
      <c r="G6" s="298"/>
      <c r="H6" s="298"/>
      <c r="I6" s="298"/>
    </row>
    <row r="7" spans="1:9" x14ac:dyDescent="0.3">
      <c r="A7" s="340" t="s">
        <v>269</v>
      </c>
      <c r="B7" s="340"/>
      <c r="C7" s="313"/>
      <c r="D7" s="313"/>
      <c r="E7" s="313"/>
      <c r="F7" s="313"/>
      <c r="G7" s="313"/>
      <c r="H7" s="313"/>
      <c r="I7" s="313"/>
    </row>
    <row r="8" spans="1:9" x14ac:dyDescent="0.3">
      <c r="A8" s="327"/>
      <c r="B8" s="327"/>
      <c r="C8" s="313"/>
      <c r="D8" s="313"/>
      <c r="E8" s="313"/>
      <c r="F8" s="313"/>
      <c r="G8" s="313"/>
      <c r="H8" s="313"/>
      <c r="I8" s="313"/>
    </row>
    <row r="9" spans="1:9" ht="52.8" customHeight="1" x14ac:dyDescent="0.3">
      <c r="A9" s="316" t="s">
        <v>15</v>
      </c>
      <c r="B9" s="316" t="s">
        <v>270</v>
      </c>
      <c r="C9" s="316" t="s">
        <v>271</v>
      </c>
      <c r="D9" s="316" t="s">
        <v>272</v>
      </c>
      <c r="E9" s="316" t="s">
        <v>305</v>
      </c>
      <c r="F9" s="316" t="s">
        <v>273</v>
      </c>
      <c r="G9" s="316" t="s">
        <v>274</v>
      </c>
      <c r="H9" s="317" t="s">
        <v>275</v>
      </c>
      <c r="I9" s="317" t="s">
        <v>276</v>
      </c>
    </row>
    <row r="10" spans="1:9" x14ac:dyDescent="0.3">
      <c r="A10" s="318">
        <v>1</v>
      </c>
      <c r="B10" s="346" t="s">
        <v>277</v>
      </c>
      <c r="C10" s="347"/>
      <c r="D10" s="347"/>
      <c r="E10" s="347"/>
      <c r="F10" s="347"/>
      <c r="G10" s="318">
        <f>SUM(D10:F10)</f>
        <v>0</v>
      </c>
      <c r="H10" s="319">
        <f>D10+E10</f>
        <v>0</v>
      </c>
      <c r="I10" s="319">
        <f>F10/2</f>
        <v>0</v>
      </c>
    </row>
    <row r="11" spans="1:9" x14ac:dyDescent="0.3">
      <c r="A11" s="318">
        <v>2</v>
      </c>
      <c r="B11" s="346" t="s">
        <v>278</v>
      </c>
      <c r="C11" s="347"/>
      <c r="D11" s="347"/>
      <c r="E11" s="347"/>
      <c r="F11" s="347"/>
      <c r="G11" s="318">
        <f t="shared" ref="G11:G20" si="0">SUM(D11:F11)</f>
        <v>0</v>
      </c>
      <c r="H11" s="319">
        <f t="shared" ref="H11:H20" si="1">D11+E11</f>
        <v>0</v>
      </c>
      <c r="I11" s="319">
        <f t="shared" ref="I11:I20" si="2">F11/2</f>
        <v>0</v>
      </c>
    </row>
    <row r="12" spans="1:9" x14ac:dyDescent="0.3">
      <c r="A12" s="318">
        <v>3</v>
      </c>
      <c r="B12" s="346" t="s">
        <v>279</v>
      </c>
      <c r="C12" s="347"/>
      <c r="D12" s="347"/>
      <c r="E12" s="347"/>
      <c r="F12" s="347"/>
      <c r="G12" s="318">
        <f t="shared" si="0"/>
        <v>0</v>
      </c>
      <c r="H12" s="319">
        <f t="shared" si="1"/>
        <v>0</v>
      </c>
      <c r="I12" s="319">
        <f t="shared" si="2"/>
        <v>0</v>
      </c>
    </row>
    <row r="13" spans="1:9" x14ac:dyDescent="0.3">
      <c r="A13" s="318">
        <v>4</v>
      </c>
      <c r="B13" s="346" t="s">
        <v>280</v>
      </c>
      <c r="C13" s="347"/>
      <c r="D13" s="347"/>
      <c r="E13" s="347"/>
      <c r="F13" s="347"/>
      <c r="G13" s="318">
        <f t="shared" si="0"/>
        <v>0</v>
      </c>
      <c r="H13" s="319">
        <f t="shared" si="1"/>
        <v>0</v>
      </c>
      <c r="I13" s="319">
        <f t="shared" si="2"/>
        <v>0</v>
      </c>
    </row>
    <row r="14" spans="1:9" x14ac:dyDescent="0.3">
      <c r="A14" s="318">
        <v>5</v>
      </c>
      <c r="B14" s="346" t="s">
        <v>281</v>
      </c>
      <c r="C14" s="347"/>
      <c r="D14" s="347"/>
      <c r="E14" s="347"/>
      <c r="F14" s="347"/>
      <c r="G14" s="318">
        <f t="shared" si="0"/>
        <v>0</v>
      </c>
      <c r="H14" s="319">
        <f t="shared" si="1"/>
        <v>0</v>
      </c>
      <c r="I14" s="319">
        <f t="shared" si="2"/>
        <v>0</v>
      </c>
    </row>
    <row r="15" spans="1:9" x14ac:dyDescent="0.3">
      <c r="A15" s="318">
        <v>6</v>
      </c>
      <c r="B15" s="346" t="s">
        <v>282</v>
      </c>
      <c r="C15" s="347"/>
      <c r="D15" s="347"/>
      <c r="E15" s="347"/>
      <c r="F15" s="347"/>
      <c r="G15" s="318">
        <f t="shared" si="0"/>
        <v>0</v>
      </c>
      <c r="H15" s="319">
        <f t="shared" si="1"/>
        <v>0</v>
      </c>
      <c r="I15" s="319">
        <f t="shared" si="2"/>
        <v>0</v>
      </c>
    </row>
    <row r="16" spans="1:9" x14ac:dyDescent="0.3">
      <c r="A16" s="318">
        <v>7</v>
      </c>
      <c r="B16" s="346" t="s">
        <v>283</v>
      </c>
      <c r="C16" s="347"/>
      <c r="D16" s="347"/>
      <c r="E16" s="347"/>
      <c r="F16" s="347"/>
      <c r="G16" s="318">
        <f t="shared" si="0"/>
        <v>0</v>
      </c>
      <c r="H16" s="319">
        <f t="shared" si="1"/>
        <v>0</v>
      </c>
      <c r="I16" s="319">
        <f t="shared" si="2"/>
        <v>0</v>
      </c>
    </row>
    <row r="17" spans="1:9" x14ac:dyDescent="0.3">
      <c r="A17" s="318">
        <v>8</v>
      </c>
      <c r="B17" s="346" t="s">
        <v>284</v>
      </c>
      <c r="C17" s="347"/>
      <c r="D17" s="347"/>
      <c r="E17" s="347"/>
      <c r="F17" s="347"/>
      <c r="G17" s="318">
        <f t="shared" si="0"/>
        <v>0</v>
      </c>
      <c r="H17" s="319">
        <f t="shared" si="1"/>
        <v>0</v>
      </c>
      <c r="I17" s="319">
        <f t="shared" si="2"/>
        <v>0</v>
      </c>
    </row>
    <row r="18" spans="1:9" x14ac:dyDescent="0.3">
      <c r="A18" s="318">
        <v>9</v>
      </c>
      <c r="B18" s="346" t="s">
        <v>285</v>
      </c>
      <c r="C18" s="347"/>
      <c r="D18" s="347"/>
      <c r="E18" s="347"/>
      <c r="F18" s="347"/>
      <c r="G18" s="318">
        <f t="shared" si="0"/>
        <v>0</v>
      </c>
      <c r="H18" s="319">
        <f t="shared" si="1"/>
        <v>0</v>
      </c>
      <c r="I18" s="319">
        <f t="shared" si="2"/>
        <v>0</v>
      </c>
    </row>
    <row r="19" spans="1:9" x14ac:dyDescent="0.3">
      <c r="A19" s="318">
        <v>10</v>
      </c>
      <c r="B19" s="346" t="s">
        <v>286</v>
      </c>
      <c r="C19" s="347"/>
      <c r="D19" s="347"/>
      <c r="E19" s="347"/>
      <c r="F19" s="347"/>
      <c r="G19" s="318">
        <f t="shared" si="0"/>
        <v>0</v>
      </c>
      <c r="H19" s="319">
        <f t="shared" si="1"/>
        <v>0</v>
      </c>
      <c r="I19" s="319">
        <f t="shared" si="2"/>
        <v>0</v>
      </c>
    </row>
    <row r="20" spans="1:9" x14ac:dyDescent="0.3">
      <c r="A20" s="318">
        <v>11</v>
      </c>
      <c r="B20" s="346" t="s">
        <v>287</v>
      </c>
      <c r="C20" s="347"/>
      <c r="D20" s="347"/>
      <c r="E20" s="347"/>
      <c r="F20" s="347"/>
      <c r="G20" s="318">
        <f t="shared" si="0"/>
        <v>0</v>
      </c>
      <c r="H20" s="319">
        <f t="shared" si="1"/>
        <v>0</v>
      </c>
      <c r="I20" s="319">
        <f t="shared" si="2"/>
        <v>0</v>
      </c>
    </row>
    <row r="21" spans="1:9" x14ac:dyDescent="0.3">
      <c r="A21" s="328" t="s">
        <v>288</v>
      </c>
      <c r="B21" s="329"/>
      <c r="C21" s="329"/>
      <c r="D21" s="329"/>
      <c r="E21" s="330"/>
      <c r="F21" s="320">
        <f>SUM(F10:F20)</f>
        <v>0</v>
      </c>
      <c r="G21" s="320">
        <f>SUM(G10:G20)</f>
        <v>0</v>
      </c>
      <c r="H21" s="321">
        <f>SUM(H10:H20)</f>
        <v>0</v>
      </c>
      <c r="I21" s="321">
        <f>SUM(I10:I20)</f>
        <v>0</v>
      </c>
    </row>
    <row r="22" spans="1:9" x14ac:dyDescent="0.3">
      <c r="A22" s="331"/>
      <c r="B22" s="331"/>
      <c r="C22" s="313"/>
      <c r="D22" s="313"/>
      <c r="E22" s="313"/>
      <c r="F22" s="313"/>
      <c r="G22" s="313"/>
      <c r="H22" s="313"/>
      <c r="I22" s="313"/>
    </row>
    <row r="23" spans="1:9" x14ac:dyDescent="0.3">
      <c r="A23" s="332" t="s">
        <v>289</v>
      </c>
      <c r="B23" s="333"/>
      <c r="C23" s="333"/>
      <c r="D23" s="333"/>
      <c r="E23" s="333"/>
      <c r="F23" s="333"/>
      <c r="G23" s="334"/>
      <c r="H23" s="335" t="str">
        <f>IF((AND(H10&lt;0,ABS(H10)&gt;I10)),"Taip","Ne")</f>
        <v>Ne</v>
      </c>
      <c r="I23" s="337"/>
    </row>
    <row r="24" spans="1:9" x14ac:dyDescent="0.3">
      <c r="A24" s="332" t="s">
        <v>290</v>
      </c>
      <c r="B24" s="333"/>
      <c r="C24" s="333"/>
      <c r="D24" s="333"/>
      <c r="E24" s="333"/>
      <c r="F24" s="333"/>
      <c r="G24" s="334"/>
      <c r="H24" s="335" t="str">
        <f>IF((AND(H21&lt;0,ABS(H21)&gt;I21)),"Taip","Ne")</f>
        <v>Ne</v>
      </c>
      <c r="I24" s="337"/>
    </row>
    <row r="25" spans="1:9" x14ac:dyDescent="0.3">
      <c r="A25" s="336"/>
      <c r="B25" s="336"/>
      <c r="C25" s="313"/>
      <c r="D25" s="313"/>
      <c r="E25" s="313"/>
      <c r="F25" s="313"/>
      <c r="G25" s="313"/>
      <c r="H25" s="313"/>
      <c r="I25" s="313"/>
    </row>
    <row r="26" spans="1:9" x14ac:dyDescent="0.3">
      <c r="A26" s="342" t="s">
        <v>291</v>
      </c>
      <c r="B26" s="342"/>
      <c r="C26" s="342"/>
      <c r="D26" s="342"/>
      <c r="E26" s="342"/>
      <c r="F26" s="342"/>
      <c r="G26" s="342"/>
      <c r="H26" s="342"/>
      <c r="I26" s="342"/>
    </row>
    <row r="27" spans="1:9" ht="30.6" customHeight="1" x14ac:dyDescent="0.3">
      <c r="A27" s="343" t="s">
        <v>292</v>
      </c>
      <c r="B27" s="343"/>
      <c r="C27" s="343"/>
      <c r="D27" s="343"/>
      <c r="E27" s="343"/>
      <c r="F27" s="343"/>
      <c r="G27" s="343"/>
      <c r="H27" s="343"/>
      <c r="I27" s="344"/>
    </row>
    <row r="28" spans="1:9" ht="30.6" customHeight="1" x14ac:dyDescent="0.3">
      <c r="A28" s="345" t="s">
        <v>293</v>
      </c>
      <c r="B28" s="345"/>
      <c r="C28" s="345"/>
      <c r="D28" s="345"/>
      <c r="E28" s="345"/>
      <c r="F28" s="345"/>
      <c r="G28" s="345"/>
      <c r="H28" s="345"/>
      <c r="I28" s="345"/>
    </row>
  </sheetData>
  <mergeCells count="17">
    <mergeCell ref="A25:B25"/>
    <mergeCell ref="A26:I26"/>
    <mergeCell ref="A27:I27"/>
    <mergeCell ref="A28:I28"/>
    <mergeCell ref="A21:E21"/>
    <mergeCell ref="A22:B22"/>
    <mergeCell ref="A23:G23"/>
    <mergeCell ref="H23:I23"/>
    <mergeCell ref="A24:G24"/>
    <mergeCell ref="H24:I24"/>
    <mergeCell ref="A5:B5"/>
    <mergeCell ref="A8:B8"/>
    <mergeCell ref="A1:B1"/>
    <mergeCell ref="D2:E2"/>
    <mergeCell ref="A3:B3"/>
    <mergeCell ref="A4:B4"/>
    <mergeCell ref="C4:E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34624-E34C-44EC-A5C9-88A3790A0FB3}">
  <dimension ref="B2:B31"/>
  <sheetViews>
    <sheetView tabSelected="1" workbookViewId="0">
      <selection activeCell="C20" sqref="C20"/>
    </sheetView>
  </sheetViews>
  <sheetFormatPr defaultRowHeight="14.4" x14ac:dyDescent="0.3"/>
  <cols>
    <col min="1" max="1" width="4" customWidth="1"/>
    <col min="2" max="2" width="163.5546875" customWidth="1"/>
  </cols>
  <sheetData>
    <row r="2" spans="2:2" x14ac:dyDescent="0.3">
      <c r="B2" s="297" t="s">
        <v>306</v>
      </c>
    </row>
    <row r="3" spans="2:2" x14ac:dyDescent="0.3">
      <c r="B3" s="297"/>
    </row>
    <row r="4" spans="2:2" x14ac:dyDescent="0.3">
      <c r="B4" s="299" t="s">
        <v>297</v>
      </c>
    </row>
    <row r="5" spans="2:2" x14ac:dyDescent="0.3">
      <c r="B5" s="299" t="s">
        <v>250</v>
      </c>
    </row>
    <row r="6" spans="2:2" x14ac:dyDescent="0.3">
      <c r="B6" s="300"/>
    </row>
    <row r="7" spans="2:2" x14ac:dyDescent="0.3">
      <c r="B7" s="301" t="s">
        <v>298</v>
      </c>
    </row>
    <row r="8" spans="2:2" ht="22.8" x14ac:dyDescent="0.3">
      <c r="B8" s="302" t="s">
        <v>251</v>
      </c>
    </row>
    <row r="9" spans="2:2" x14ac:dyDescent="0.3">
      <c r="B9" s="299" t="s">
        <v>250</v>
      </c>
    </row>
    <row r="10" spans="2:2" x14ac:dyDescent="0.3">
      <c r="B10" s="299"/>
    </row>
    <row r="11" spans="2:2" x14ac:dyDescent="0.3">
      <c r="B11" s="301" t="s">
        <v>299</v>
      </c>
    </row>
    <row r="12" spans="2:2" ht="22.8" x14ac:dyDescent="0.3">
      <c r="B12" s="302" t="s">
        <v>252</v>
      </c>
    </row>
    <row r="13" spans="2:2" x14ac:dyDescent="0.3">
      <c r="B13" s="299" t="s">
        <v>250</v>
      </c>
    </row>
    <row r="14" spans="2:2" x14ac:dyDescent="0.3">
      <c r="B14" s="299"/>
    </row>
    <row r="15" spans="2:2" x14ac:dyDescent="0.3">
      <c r="B15" s="301" t="s">
        <v>307</v>
      </c>
    </row>
    <row r="16" spans="2:2" ht="22.8" x14ac:dyDescent="0.3">
      <c r="B16" s="303" t="s">
        <v>253</v>
      </c>
    </row>
    <row r="17" spans="2:2" ht="57" x14ac:dyDescent="0.3">
      <c r="B17" s="303" t="s">
        <v>254</v>
      </c>
    </row>
    <row r="18" spans="2:2" ht="22.8" x14ac:dyDescent="0.3">
      <c r="B18" s="303" t="s">
        <v>255</v>
      </c>
    </row>
    <row r="19" spans="2:2" x14ac:dyDescent="0.3">
      <c r="B19" s="303" t="s">
        <v>256</v>
      </c>
    </row>
    <row r="20" spans="2:2" x14ac:dyDescent="0.3">
      <c r="B20" s="302" t="s">
        <v>257</v>
      </c>
    </row>
    <row r="21" spans="2:2" x14ac:dyDescent="0.3">
      <c r="B21" s="299" t="s">
        <v>250</v>
      </c>
    </row>
    <row r="22" spans="2:2" x14ac:dyDescent="0.3">
      <c r="B22" s="299"/>
    </row>
    <row r="23" spans="2:2" x14ac:dyDescent="0.3">
      <c r="B23" s="301" t="s">
        <v>301</v>
      </c>
    </row>
    <row r="24" spans="2:2" ht="22.8" x14ac:dyDescent="0.3">
      <c r="B24" s="302" t="s">
        <v>258</v>
      </c>
    </row>
    <row r="25" spans="2:2" x14ac:dyDescent="0.3">
      <c r="B25" s="299" t="s">
        <v>250</v>
      </c>
    </row>
    <row r="26" spans="2:2" x14ac:dyDescent="0.3">
      <c r="B26" s="299"/>
    </row>
    <row r="27" spans="2:2" x14ac:dyDescent="0.3">
      <c r="B27" s="297" t="s">
        <v>302</v>
      </c>
    </row>
    <row r="28" spans="2:2" x14ac:dyDescent="0.3">
      <c r="B28" s="299" t="s">
        <v>250</v>
      </c>
    </row>
    <row r="29" spans="2:2" x14ac:dyDescent="0.3">
      <c r="B29" s="304"/>
    </row>
    <row r="30" spans="2:2" ht="22.8" x14ac:dyDescent="0.3">
      <c r="B30" s="305" t="s">
        <v>259</v>
      </c>
    </row>
    <row r="31" spans="2:2" x14ac:dyDescent="0.3">
      <c r="B31" s="306" t="s">
        <v>308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A9DA4-39CA-4BE5-A7B2-975B105F41EF}">
  <dimension ref="C1:E9"/>
  <sheetViews>
    <sheetView workbookViewId="0">
      <selection activeCell="F16" sqref="F16"/>
    </sheetView>
  </sheetViews>
  <sheetFormatPr defaultRowHeight="14.4" x14ac:dyDescent="0.3"/>
  <cols>
    <col min="3" max="5" width="20.109375" customWidth="1"/>
  </cols>
  <sheetData>
    <row r="1" spans="3:5" x14ac:dyDescent="0.3">
      <c r="C1" s="355" t="s">
        <v>244</v>
      </c>
      <c r="D1" s="356"/>
      <c r="E1" s="355" t="s">
        <v>245</v>
      </c>
    </row>
    <row r="2" spans="3:5" x14ac:dyDescent="0.3">
      <c r="C2" s="357">
        <v>1</v>
      </c>
      <c r="D2" s="356"/>
      <c r="E2" s="356"/>
    </row>
    <row r="3" spans="3:5" x14ac:dyDescent="0.3">
      <c r="C3" s="355" t="s">
        <v>246</v>
      </c>
      <c r="D3" s="356"/>
      <c r="E3" s="356"/>
    </row>
    <row r="4" spans="3:5" x14ac:dyDescent="0.3">
      <c r="C4" s="357">
        <v>1</v>
      </c>
      <c r="D4" s="356"/>
      <c r="E4" s="356"/>
    </row>
    <row r="5" spans="3:5" x14ac:dyDescent="0.3">
      <c r="C5" s="355" t="s">
        <v>247</v>
      </c>
      <c r="D5" s="356"/>
      <c r="E5" s="356"/>
    </row>
    <row r="6" spans="3:5" x14ac:dyDescent="0.3">
      <c r="C6" s="357">
        <v>1</v>
      </c>
      <c r="D6" s="356"/>
      <c r="E6" s="356"/>
    </row>
    <row r="7" spans="3:5" x14ac:dyDescent="0.3">
      <c r="C7" s="356"/>
      <c r="D7" s="355" t="s">
        <v>248</v>
      </c>
      <c r="E7" s="356"/>
    </row>
    <row r="8" spans="3:5" x14ac:dyDescent="0.3">
      <c r="C8" s="357">
        <v>1</v>
      </c>
      <c r="D8" s="356"/>
      <c r="E8" s="356"/>
    </row>
    <row r="9" spans="3:5" x14ac:dyDescent="0.3">
      <c r="C9" s="355" t="s">
        <v>249</v>
      </c>
      <c r="D9" s="356"/>
      <c r="E9" s="356"/>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F6017-FDE5-4858-9500-221620C06314}">
  <dimension ref="A1:I53"/>
  <sheetViews>
    <sheetView topLeftCell="A10" workbookViewId="0">
      <selection activeCell="J27" sqref="J27"/>
    </sheetView>
  </sheetViews>
  <sheetFormatPr defaultRowHeight="14.4" x14ac:dyDescent="0.3"/>
  <cols>
    <col min="1" max="1" width="6.33203125" customWidth="1"/>
    <col min="2" max="2" width="30.44140625" customWidth="1"/>
    <col min="3" max="9" width="18.5546875" customWidth="1"/>
  </cols>
  <sheetData>
    <row r="1" spans="1:9" x14ac:dyDescent="0.3">
      <c r="A1" s="322"/>
      <c r="B1" s="322"/>
      <c r="C1" s="313"/>
      <c r="D1" s="313"/>
      <c r="E1" s="313"/>
      <c r="F1" s="313"/>
      <c r="G1" s="313"/>
      <c r="H1" s="313"/>
      <c r="I1" s="313"/>
    </row>
    <row r="2" spans="1:9" x14ac:dyDescent="0.3">
      <c r="A2" s="338" t="s">
        <v>266</v>
      </c>
      <c r="B2" s="338"/>
      <c r="C2" s="377"/>
      <c r="D2" s="348"/>
      <c r="E2" s="349"/>
      <c r="F2" s="313"/>
      <c r="G2" s="313"/>
      <c r="H2" s="313"/>
      <c r="I2" s="313"/>
    </row>
    <row r="3" spans="1:9" x14ac:dyDescent="0.3">
      <c r="A3" s="323"/>
      <c r="B3" s="323"/>
      <c r="C3" s="313"/>
      <c r="D3" s="314"/>
      <c r="E3" s="314"/>
      <c r="F3" s="313"/>
      <c r="G3" s="313"/>
      <c r="H3" s="313"/>
      <c r="I3" s="313"/>
    </row>
    <row r="4" spans="1:9" x14ac:dyDescent="0.3">
      <c r="A4" s="324" t="s">
        <v>267</v>
      </c>
      <c r="B4" s="325"/>
      <c r="C4" s="350"/>
      <c r="D4" s="351"/>
      <c r="E4" s="352"/>
      <c r="F4" s="315"/>
      <c r="G4" s="315"/>
      <c r="H4" s="313"/>
      <c r="I4" s="313"/>
    </row>
    <row r="5" spans="1:9" x14ac:dyDescent="0.3">
      <c r="A5" s="326"/>
      <c r="B5" s="326"/>
      <c r="C5" s="313"/>
      <c r="D5" s="313"/>
      <c r="E5" s="313"/>
      <c r="F5" s="313"/>
      <c r="G5" s="313"/>
      <c r="H5" s="313"/>
      <c r="I5" s="313"/>
    </row>
    <row r="6" spans="1:9" x14ac:dyDescent="0.3">
      <c r="A6" s="339" t="s">
        <v>268</v>
      </c>
      <c r="B6" s="339"/>
      <c r="C6" s="376"/>
      <c r="D6" s="298"/>
      <c r="E6" s="298"/>
      <c r="F6" s="298"/>
      <c r="G6" s="298"/>
      <c r="H6" s="298"/>
      <c r="I6" s="298"/>
    </row>
    <row r="7" spans="1:9" x14ac:dyDescent="0.3">
      <c r="A7" s="340" t="s">
        <v>269</v>
      </c>
      <c r="B7" s="340"/>
      <c r="C7" s="377"/>
      <c r="D7" s="313"/>
      <c r="E7" s="313"/>
      <c r="F7" s="313"/>
      <c r="G7" s="313"/>
      <c r="H7" s="313"/>
      <c r="I7" s="313"/>
    </row>
    <row r="8" spans="1:9" x14ac:dyDescent="0.3">
      <c r="A8" s="327"/>
      <c r="B8" s="327"/>
      <c r="C8" s="313"/>
      <c r="D8" s="313"/>
      <c r="E8" s="313"/>
      <c r="F8" s="313"/>
      <c r="G8" s="313"/>
      <c r="H8" s="313"/>
      <c r="I8" s="313"/>
    </row>
    <row r="9" spans="1:9" ht="54" customHeight="1" x14ac:dyDescent="0.3">
      <c r="A9" s="353" t="s">
        <v>15</v>
      </c>
      <c r="B9" s="353" t="s">
        <v>270</v>
      </c>
      <c r="C9" s="353" t="s">
        <v>271</v>
      </c>
      <c r="D9" s="353" t="s">
        <v>272</v>
      </c>
      <c r="E9" s="316" t="s">
        <v>328</v>
      </c>
      <c r="F9" s="353" t="s">
        <v>273</v>
      </c>
      <c r="G9" s="353" t="s">
        <v>274</v>
      </c>
      <c r="H9" s="354" t="s">
        <v>275</v>
      </c>
      <c r="I9" s="354" t="s">
        <v>276</v>
      </c>
    </row>
    <row r="10" spans="1:9" x14ac:dyDescent="0.3">
      <c r="A10" s="318">
        <v>1</v>
      </c>
      <c r="B10" s="346" t="s">
        <v>277</v>
      </c>
      <c r="C10" s="347"/>
      <c r="D10" s="347"/>
      <c r="E10" s="347"/>
      <c r="F10" s="347"/>
      <c r="G10" s="318">
        <f>SUM(D10:F10)</f>
        <v>0</v>
      </c>
      <c r="H10" s="319">
        <f>D10+E10</f>
        <v>0</v>
      </c>
      <c r="I10" s="319">
        <f>F10/2</f>
        <v>0</v>
      </c>
    </row>
    <row r="11" spans="1:9" x14ac:dyDescent="0.3">
      <c r="A11" s="318">
        <v>2</v>
      </c>
      <c r="B11" s="346" t="s">
        <v>278</v>
      </c>
      <c r="C11" s="347"/>
      <c r="D11" s="347"/>
      <c r="E11" s="347"/>
      <c r="F11" s="347"/>
      <c r="G11" s="318">
        <f t="shared" ref="G11:G20" si="0">SUM(D11:F11)</f>
        <v>0</v>
      </c>
      <c r="H11" s="319">
        <f t="shared" ref="H11:H20" si="1">D11+E11</f>
        <v>0</v>
      </c>
      <c r="I11" s="319">
        <f t="shared" ref="I11:I20" si="2">F11/2</f>
        <v>0</v>
      </c>
    </row>
    <row r="12" spans="1:9" x14ac:dyDescent="0.3">
      <c r="A12" s="318">
        <v>3</v>
      </c>
      <c r="B12" s="346" t="s">
        <v>279</v>
      </c>
      <c r="C12" s="347"/>
      <c r="D12" s="347"/>
      <c r="E12" s="347"/>
      <c r="F12" s="347"/>
      <c r="G12" s="318">
        <f t="shared" si="0"/>
        <v>0</v>
      </c>
      <c r="H12" s="319">
        <f t="shared" si="1"/>
        <v>0</v>
      </c>
      <c r="I12" s="319">
        <f t="shared" si="2"/>
        <v>0</v>
      </c>
    </row>
    <row r="13" spans="1:9" x14ac:dyDescent="0.3">
      <c r="A13" s="318">
        <v>4</v>
      </c>
      <c r="B13" s="346" t="s">
        <v>280</v>
      </c>
      <c r="C13" s="347"/>
      <c r="D13" s="347"/>
      <c r="E13" s="347"/>
      <c r="F13" s="347"/>
      <c r="G13" s="318">
        <f t="shared" si="0"/>
        <v>0</v>
      </c>
      <c r="H13" s="319">
        <f t="shared" si="1"/>
        <v>0</v>
      </c>
      <c r="I13" s="319">
        <f t="shared" si="2"/>
        <v>0</v>
      </c>
    </row>
    <row r="14" spans="1:9" x14ac:dyDescent="0.3">
      <c r="A14" s="318">
        <v>5</v>
      </c>
      <c r="B14" s="346" t="s">
        <v>281</v>
      </c>
      <c r="C14" s="347"/>
      <c r="D14" s="347"/>
      <c r="E14" s="347"/>
      <c r="F14" s="347"/>
      <c r="G14" s="318">
        <f t="shared" si="0"/>
        <v>0</v>
      </c>
      <c r="H14" s="319">
        <f t="shared" si="1"/>
        <v>0</v>
      </c>
      <c r="I14" s="319">
        <f t="shared" si="2"/>
        <v>0</v>
      </c>
    </row>
    <row r="15" spans="1:9" x14ac:dyDescent="0.3">
      <c r="A15" s="318">
        <v>6</v>
      </c>
      <c r="B15" s="346" t="s">
        <v>282</v>
      </c>
      <c r="C15" s="347"/>
      <c r="D15" s="347"/>
      <c r="E15" s="347"/>
      <c r="F15" s="347"/>
      <c r="G15" s="318">
        <f t="shared" si="0"/>
        <v>0</v>
      </c>
      <c r="H15" s="319">
        <f t="shared" si="1"/>
        <v>0</v>
      </c>
      <c r="I15" s="319">
        <f t="shared" si="2"/>
        <v>0</v>
      </c>
    </row>
    <row r="16" spans="1:9" x14ac:dyDescent="0.3">
      <c r="A16" s="318">
        <v>7</v>
      </c>
      <c r="B16" s="346" t="s">
        <v>283</v>
      </c>
      <c r="C16" s="347"/>
      <c r="D16" s="347"/>
      <c r="E16" s="347"/>
      <c r="F16" s="347"/>
      <c r="G16" s="318">
        <f t="shared" si="0"/>
        <v>0</v>
      </c>
      <c r="H16" s="319">
        <f t="shared" si="1"/>
        <v>0</v>
      </c>
      <c r="I16" s="319">
        <f t="shared" si="2"/>
        <v>0</v>
      </c>
    </row>
    <row r="17" spans="1:9" x14ac:dyDescent="0.3">
      <c r="A17" s="318">
        <v>8</v>
      </c>
      <c r="B17" s="346" t="s">
        <v>284</v>
      </c>
      <c r="C17" s="347"/>
      <c r="D17" s="347"/>
      <c r="E17" s="347"/>
      <c r="F17" s="347"/>
      <c r="G17" s="318">
        <f t="shared" si="0"/>
        <v>0</v>
      </c>
      <c r="H17" s="319">
        <f t="shared" si="1"/>
        <v>0</v>
      </c>
      <c r="I17" s="319">
        <f t="shared" si="2"/>
        <v>0</v>
      </c>
    </row>
    <row r="18" spans="1:9" x14ac:dyDescent="0.3">
      <c r="A18" s="318">
        <v>9</v>
      </c>
      <c r="B18" s="346" t="s">
        <v>285</v>
      </c>
      <c r="C18" s="347"/>
      <c r="D18" s="347"/>
      <c r="E18" s="347"/>
      <c r="F18" s="347"/>
      <c r="G18" s="318">
        <f t="shared" si="0"/>
        <v>0</v>
      </c>
      <c r="H18" s="319">
        <f t="shared" si="1"/>
        <v>0</v>
      </c>
      <c r="I18" s="319">
        <f t="shared" si="2"/>
        <v>0</v>
      </c>
    </row>
    <row r="19" spans="1:9" x14ac:dyDescent="0.3">
      <c r="A19" s="318">
        <v>10</v>
      </c>
      <c r="B19" s="346" t="s">
        <v>286</v>
      </c>
      <c r="C19" s="347"/>
      <c r="D19" s="347"/>
      <c r="E19" s="347"/>
      <c r="F19" s="347"/>
      <c r="G19" s="318">
        <f t="shared" si="0"/>
        <v>0</v>
      </c>
      <c r="H19" s="319">
        <f t="shared" si="1"/>
        <v>0</v>
      </c>
      <c r="I19" s="319">
        <f t="shared" si="2"/>
        <v>0</v>
      </c>
    </row>
    <row r="20" spans="1:9" x14ac:dyDescent="0.3">
      <c r="A20" s="318">
        <v>11</v>
      </c>
      <c r="B20" s="346" t="s">
        <v>287</v>
      </c>
      <c r="C20" s="347"/>
      <c r="D20" s="347"/>
      <c r="E20" s="347"/>
      <c r="F20" s="347"/>
      <c r="G20" s="318">
        <f t="shared" si="0"/>
        <v>0</v>
      </c>
      <c r="H20" s="319">
        <f t="shared" si="1"/>
        <v>0</v>
      </c>
      <c r="I20" s="319">
        <f t="shared" si="2"/>
        <v>0</v>
      </c>
    </row>
    <row r="21" spans="1:9" x14ac:dyDescent="0.3">
      <c r="A21" s="328" t="s">
        <v>288</v>
      </c>
      <c r="B21" s="329"/>
      <c r="C21" s="329"/>
      <c r="D21" s="329"/>
      <c r="E21" s="330"/>
      <c r="F21" s="320">
        <v>0</v>
      </c>
      <c r="G21" s="320">
        <v>0</v>
      </c>
      <c r="H21" s="321">
        <v>0</v>
      </c>
      <c r="I21" s="321">
        <v>0</v>
      </c>
    </row>
    <row r="22" spans="1:9" x14ac:dyDescent="0.3">
      <c r="A22" s="331"/>
      <c r="B22" s="331"/>
      <c r="C22" s="313"/>
      <c r="D22" s="313"/>
      <c r="E22" s="313"/>
      <c r="F22" s="313"/>
      <c r="G22" s="313"/>
      <c r="H22" s="313"/>
      <c r="I22" s="313"/>
    </row>
    <row r="23" spans="1:9" x14ac:dyDescent="0.3">
      <c r="A23" s="332" t="s">
        <v>289</v>
      </c>
      <c r="B23" s="333"/>
      <c r="C23" s="333"/>
      <c r="D23" s="333"/>
      <c r="E23" s="333"/>
      <c r="F23" s="333"/>
      <c r="G23" s="334"/>
      <c r="H23" s="335" t="str">
        <f>IF((AND(H10&lt;0,ABS(H10)&gt;I10)),"Taip","Ne")</f>
        <v>Ne</v>
      </c>
      <c r="I23" s="337"/>
    </row>
    <row r="24" spans="1:9" x14ac:dyDescent="0.3">
      <c r="A24" s="332" t="s">
        <v>290</v>
      </c>
      <c r="B24" s="333"/>
      <c r="C24" s="333"/>
      <c r="D24" s="333"/>
      <c r="E24" s="333"/>
      <c r="F24" s="333"/>
      <c r="G24" s="334"/>
      <c r="H24" s="335" t="str">
        <f>IF((AND(H21&lt;0,ABS(H21)&gt;I21)),"Taip","Ne")</f>
        <v>Ne</v>
      </c>
      <c r="I24" s="337"/>
    </row>
    <row r="25" spans="1:9" x14ac:dyDescent="0.3">
      <c r="A25" s="336"/>
      <c r="B25" s="336"/>
      <c r="C25" s="313"/>
      <c r="D25" s="313"/>
      <c r="E25" s="313"/>
      <c r="F25" s="313"/>
      <c r="G25" s="313"/>
      <c r="H25" s="313"/>
      <c r="I25" s="313"/>
    </row>
    <row r="26" spans="1:9" x14ac:dyDescent="0.3">
      <c r="A26" s="382" t="s">
        <v>291</v>
      </c>
      <c r="B26" s="382"/>
      <c r="C26" s="382"/>
      <c r="D26" s="382"/>
      <c r="E26" s="382"/>
      <c r="F26" s="382"/>
      <c r="G26" s="382"/>
      <c r="H26" s="382"/>
      <c r="I26" s="383"/>
    </row>
    <row r="27" spans="1:9" ht="20.399999999999999" customHeight="1" x14ac:dyDescent="0.3">
      <c r="A27" s="384" t="s">
        <v>292</v>
      </c>
      <c r="B27" s="384"/>
      <c r="C27" s="384"/>
      <c r="D27" s="384"/>
      <c r="E27" s="384"/>
      <c r="F27" s="384"/>
      <c r="G27" s="384"/>
      <c r="H27" s="384"/>
      <c r="I27" s="385"/>
    </row>
    <row r="28" spans="1:9" ht="22.8" customHeight="1" x14ac:dyDescent="0.3">
      <c r="A28" s="386" t="s">
        <v>293</v>
      </c>
      <c r="B28" s="386"/>
      <c r="C28" s="386"/>
      <c r="D28" s="386"/>
      <c r="E28" s="386"/>
      <c r="F28" s="386"/>
      <c r="G28" s="386"/>
      <c r="H28" s="386"/>
      <c r="I28" s="387"/>
    </row>
    <row r="29" spans="1:9" x14ac:dyDescent="0.3">
      <c r="A29" s="322"/>
      <c r="B29" s="322"/>
      <c r="C29" s="313"/>
      <c r="D29" s="313"/>
      <c r="E29" s="313"/>
      <c r="F29" s="313"/>
      <c r="G29" s="313"/>
      <c r="H29" s="313"/>
      <c r="I29" s="313"/>
    </row>
    <row r="30" spans="1:9" x14ac:dyDescent="0.3">
      <c r="A30" s="322"/>
      <c r="B30" s="322"/>
      <c r="C30" s="313"/>
      <c r="D30" s="313"/>
      <c r="E30" s="313"/>
      <c r="F30" s="313"/>
      <c r="G30" s="313"/>
      <c r="H30" s="313"/>
      <c r="I30" s="313"/>
    </row>
    <row r="31" spans="1:9" x14ac:dyDescent="0.3">
      <c r="A31" s="379" t="s">
        <v>309</v>
      </c>
      <c r="B31" s="379"/>
      <c r="C31" s="377"/>
      <c r="D31" s="313"/>
      <c r="E31" s="313"/>
      <c r="F31" s="313"/>
      <c r="G31" s="313"/>
      <c r="H31" s="313"/>
      <c r="I31" s="313"/>
    </row>
    <row r="32" spans="1:9" x14ac:dyDescent="0.3">
      <c r="A32" s="380" t="s">
        <v>310</v>
      </c>
      <c r="B32" s="380"/>
      <c r="C32" s="313"/>
      <c r="D32" s="313"/>
      <c r="E32" s="313"/>
      <c r="F32" s="313"/>
      <c r="G32" s="313"/>
      <c r="H32" s="313"/>
      <c r="I32" s="313"/>
    </row>
    <row r="33" spans="1:9" x14ac:dyDescent="0.3">
      <c r="A33" s="380" t="s">
        <v>311</v>
      </c>
      <c r="B33" s="380"/>
      <c r="C33" s="313"/>
      <c r="D33" s="313"/>
      <c r="E33" s="313"/>
      <c r="F33" s="313"/>
      <c r="G33" s="313"/>
      <c r="H33" s="313"/>
      <c r="I33" s="313"/>
    </row>
    <row r="34" spans="1:9" x14ac:dyDescent="0.3">
      <c r="A34" s="380" t="s">
        <v>312</v>
      </c>
      <c r="B34" s="380"/>
      <c r="C34" s="313"/>
      <c r="D34" s="313"/>
      <c r="E34" s="313"/>
      <c r="F34" s="313"/>
      <c r="G34" s="313"/>
      <c r="H34" s="313"/>
      <c r="I34" s="313"/>
    </row>
    <row r="35" spans="1:9" x14ac:dyDescent="0.3">
      <c r="A35" s="327"/>
      <c r="B35" s="327"/>
      <c r="C35" s="313"/>
      <c r="D35" s="313"/>
      <c r="E35" s="313"/>
      <c r="F35" s="313"/>
      <c r="G35" s="313"/>
      <c r="H35" s="313"/>
      <c r="I35" s="313"/>
    </row>
    <row r="36" spans="1:9" x14ac:dyDescent="0.3">
      <c r="A36" s="332" t="s">
        <v>313</v>
      </c>
      <c r="B36" s="333"/>
      <c r="C36" s="333"/>
      <c r="D36" s="333"/>
      <c r="E36" s="333"/>
      <c r="F36" s="333"/>
      <c r="G36" s="333"/>
      <c r="H36" s="333"/>
      <c r="I36" s="333"/>
    </row>
    <row r="37" spans="1:9" x14ac:dyDescent="0.3">
      <c r="A37" s="361"/>
      <c r="B37" s="362"/>
      <c r="C37" s="362"/>
      <c r="D37" s="362"/>
      <c r="E37" s="363"/>
      <c r="F37" s="361" t="s">
        <v>314</v>
      </c>
      <c r="G37" s="363"/>
      <c r="H37" s="361" t="s">
        <v>315</v>
      </c>
      <c r="I37" s="362"/>
    </row>
    <row r="38" spans="1:9" x14ac:dyDescent="0.3">
      <c r="A38" s="364" t="s">
        <v>316</v>
      </c>
      <c r="B38" s="365"/>
      <c r="C38" s="365"/>
      <c r="D38" s="365"/>
      <c r="E38" s="366"/>
      <c r="F38" s="378" t="s">
        <v>317</v>
      </c>
      <c r="G38" s="378" t="s">
        <v>318</v>
      </c>
      <c r="H38" s="378" t="s">
        <v>317</v>
      </c>
      <c r="I38" s="378" t="s">
        <v>318</v>
      </c>
    </row>
    <row r="39" spans="1:9" x14ac:dyDescent="0.3">
      <c r="A39" s="364" t="s">
        <v>319</v>
      </c>
      <c r="B39" s="365"/>
      <c r="C39" s="365"/>
      <c r="D39" s="365"/>
      <c r="E39" s="366"/>
      <c r="F39" s="378"/>
      <c r="G39" s="378"/>
      <c r="H39" s="378"/>
      <c r="I39" s="378"/>
    </row>
    <row r="40" spans="1:9" x14ac:dyDescent="0.3">
      <c r="A40" s="364" t="s">
        <v>320</v>
      </c>
      <c r="B40" s="365"/>
      <c r="C40" s="365"/>
      <c r="D40" s="365"/>
      <c r="E40" s="366"/>
      <c r="F40" s="378"/>
      <c r="G40" s="378"/>
      <c r="H40" s="378"/>
      <c r="I40" s="378"/>
    </row>
    <row r="41" spans="1:9" x14ac:dyDescent="0.3">
      <c r="A41" s="367" t="s">
        <v>321</v>
      </c>
      <c r="B41" s="368"/>
      <c r="C41" s="368"/>
      <c r="D41" s="368"/>
      <c r="E41" s="369"/>
      <c r="F41" s="358" t="e">
        <f>+ROUND(F39/F40,2)</f>
        <v>#DIV/0!</v>
      </c>
      <c r="G41" s="358" t="e">
        <f t="shared" ref="G41:H41" si="3">+ROUND(G39/G40,2)</f>
        <v>#DIV/0!</v>
      </c>
      <c r="H41" s="358" t="e">
        <f t="shared" si="3"/>
        <v>#DIV/0!</v>
      </c>
      <c r="I41" s="358" t="e">
        <f>+ROUND(I39/I40,2)</f>
        <v>#DIV/0!</v>
      </c>
    </row>
    <row r="42" spans="1:9" x14ac:dyDescent="0.3">
      <c r="A42" s="370" t="s">
        <v>322</v>
      </c>
      <c r="B42" s="371"/>
      <c r="C42" s="371"/>
      <c r="D42" s="371"/>
      <c r="E42" s="371"/>
      <c r="F42" s="371"/>
      <c r="G42" s="371"/>
      <c r="H42" s="371"/>
      <c r="I42" s="371"/>
    </row>
    <row r="43" spans="1:9" x14ac:dyDescent="0.3">
      <c r="A43" s="372"/>
      <c r="B43" s="373"/>
      <c r="C43" s="373"/>
      <c r="D43" s="373"/>
      <c r="E43" s="374"/>
      <c r="F43" s="361" t="s">
        <v>314</v>
      </c>
      <c r="G43" s="363"/>
      <c r="H43" s="361" t="s">
        <v>315</v>
      </c>
      <c r="I43" s="362"/>
    </row>
    <row r="44" spans="1:9" x14ac:dyDescent="0.3">
      <c r="A44" s="364" t="s">
        <v>316</v>
      </c>
      <c r="B44" s="365"/>
      <c r="C44" s="365"/>
      <c r="D44" s="365"/>
      <c r="E44" s="366"/>
      <c r="F44" s="378" t="s">
        <v>317</v>
      </c>
      <c r="G44" s="378" t="s">
        <v>318</v>
      </c>
      <c r="H44" s="378" t="s">
        <v>317</v>
      </c>
      <c r="I44" s="378" t="s">
        <v>318</v>
      </c>
    </row>
    <row r="45" spans="1:9" x14ac:dyDescent="0.3">
      <c r="A45" s="364" t="s">
        <v>323</v>
      </c>
      <c r="B45" s="365"/>
      <c r="C45" s="365"/>
      <c r="D45" s="365"/>
      <c r="E45" s="366"/>
      <c r="F45" s="378"/>
      <c r="G45" s="378"/>
      <c r="H45" s="378"/>
      <c r="I45" s="378"/>
    </row>
    <row r="46" spans="1:9" x14ac:dyDescent="0.3">
      <c r="A46" s="364" t="s">
        <v>324</v>
      </c>
      <c r="B46" s="365"/>
      <c r="C46" s="365"/>
      <c r="D46" s="365"/>
      <c r="E46" s="366"/>
      <c r="F46" s="378"/>
      <c r="G46" s="378"/>
      <c r="H46" s="378"/>
      <c r="I46" s="378"/>
    </row>
    <row r="47" spans="1:9" x14ac:dyDescent="0.3">
      <c r="A47" s="364" t="s">
        <v>325</v>
      </c>
      <c r="B47" s="365"/>
      <c r="C47" s="365"/>
      <c r="D47" s="365"/>
      <c r="E47" s="366"/>
      <c r="F47" s="378"/>
      <c r="G47" s="378"/>
      <c r="H47" s="378"/>
      <c r="I47" s="378"/>
    </row>
    <row r="48" spans="1:9" x14ac:dyDescent="0.3">
      <c r="A48" s="367" t="s">
        <v>321</v>
      </c>
      <c r="B48" s="368"/>
      <c r="C48" s="368"/>
      <c r="D48" s="368"/>
      <c r="E48" s="369"/>
      <c r="F48" s="359" t="e">
        <f>ROUND(((F45+F46+F47)/F46),2)</f>
        <v>#DIV/0!</v>
      </c>
      <c r="G48" s="359" t="e">
        <f t="shared" ref="G48:I48" si="4">ROUND(((G45+G46+G47)/G46),2)</f>
        <v>#DIV/0!</v>
      </c>
      <c r="H48" s="359" t="e">
        <f t="shared" si="4"/>
        <v>#DIV/0!</v>
      </c>
      <c r="I48" s="359" t="e">
        <f t="shared" si="4"/>
        <v>#DIV/0!</v>
      </c>
    </row>
    <row r="49" spans="1:9" x14ac:dyDescent="0.3">
      <c r="A49" s="375"/>
      <c r="B49" s="375"/>
      <c r="C49" s="360"/>
      <c r="D49" s="360"/>
      <c r="E49" s="360"/>
      <c r="F49" s="360"/>
      <c r="G49" s="360"/>
      <c r="H49" s="360"/>
      <c r="I49" s="360"/>
    </row>
    <row r="50" spans="1:9" x14ac:dyDescent="0.3">
      <c r="A50" s="332" t="s">
        <v>326</v>
      </c>
      <c r="B50" s="333"/>
      <c r="C50" s="333"/>
      <c r="D50" s="333"/>
      <c r="E50" s="333"/>
      <c r="F50" s="333"/>
      <c r="G50" s="334"/>
      <c r="H50" s="335" t="e">
        <f>IF((AND(F41&gt;7.5,G41&gt;7.5,F48&lt;1,G48&lt;1)),"Taip","Ne")</f>
        <v>#DIV/0!</v>
      </c>
      <c r="I50" s="337"/>
    </row>
    <row r="51" spans="1:9" x14ac:dyDescent="0.3">
      <c r="A51" s="332" t="s">
        <v>327</v>
      </c>
      <c r="B51" s="333"/>
      <c r="C51" s="333"/>
      <c r="D51" s="333"/>
      <c r="E51" s="333"/>
      <c r="F51" s="333"/>
      <c r="G51" s="334"/>
      <c r="H51" s="335" t="e">
        <f>IF((AND(H41&gt;7.5,I41&gt;7.5,H48&lt;1,I48&lt;1)),"Taip","Ne")</f>
        <v>#DIV/0!</v>
      </c>
      <c r="I51" s="337"/>
    </row>
    <row r="52" spans="1:9" x14ac:dyDescent="0.3">
      <c r="A52" s="336"/>
      <c r="B52" s="336"/>
      <c r="C52" s="313"/>
      <c r="D52" s="313"/>
      <c r="E52" s="313"/>
      <c r="F52" s="313"/>
      <c r="G52" s="313"/>
      <c r="H52" s="313"/>
      <c r="I52" s="313"/>
    </row>
    <row r="53" spans="1:9" ht="37.799999999999997" customHeight="1" x14ac:dyDescent="0.3">
      <c r="A53" s="381" t="s">
        <v>329</v>
      </c>
      <c r="B53" s="381"/>
      <c r="C53" s="381"/>
      <c r="D53" s="381"/>
      <c r="E53" s="381"/>
      <c r="F53" s="381"/>
      <c r="G53" s="381"/>
      <c r="H53" s="381"/>
      <c r="I53" s="381"/>
    </row>
  </sheetData>
  <mergeCells count="44">
    <mergeCell ref="H50:I50"/>
    <mergeCell ref="A51:G51"/>
    <mergeCell ref="H51:I51"/>
    <mergeCell ref="A52:B52"/>
    <mergeCell ref="A53:I53"/>
    <mergeCell ref="A45:E45"/>
    <mergeCell ref="A46:E46"/>
    <mergeCell ref="A47:E47"/>
    <mergeCell ref="A48:E48"/>
    <mergeCell ref="A49:B49"/>
    <mergeCell ref="A50:G50"/>
    <mergeCell ref="A41:E41"/>
    <mergeCell ref="A42:I42"/>
    <mergeCell ref="A43:E43"/>
    <mergeCell ref="F43:G43"/>
    <mergeCell ref="H43:I43"/>
    <mergeCell ref="A44:E44"/>
    <mergeCell ref="A37:E37"/>
    <mergeCell ref="F37:G37"/>
    <mergeCell ref="H37:I37"/>
    <mergeCell ref="A38:E38"/>
    <mergeCell ref="A39:E39"/>
    <mergeCell ref="A40:E40"/>
    <mergeCell ref="A35:B35"/>
    <mergeCell ref="A36:I36"/>
    <mergeCell ref="A25:B25"/>
    <mergeCell ref="A26:I26"/>
    <mergeCell ref="A27:I27"/>
    <mergeCell ref="A28:I28"/>
    <mergeCell ref="A29:B29"/>
    <mergeCell ref="A30:B30"/>
    <mergeCell ref="A21:E21"/>
    <mergeCell ref="A22:B22"/>
    <mergeCell ref="A23:G23"/>
    <mergeCell ref="H23:I23"/>
    <mergeCell ref="A24:G24"/>
    <mergeCell ref="H24:I24"/>
    <mergeCell ref="A5:B5"/>
    <mergeCell ref="A8:B8"/>
    <mergeCell ref="A1:B1"/>
    <mergeCell ref="D2:E2"/>
    <mergeCell ref="A3:B3"/>
    <mergeCell ref="A4:B4"/>
    <mergeCell ref="C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4E552-E7C0-439C-AE50-C08F21ED6DD1}">
  <dimension ref="B1:P18"/>
  <sheetViews>
    <sheetView workbookViewId="0">
      <selection activeCell="C12" sqref="C12:M12"/>
    </sheetView>
  </sheetViews>
  <sheetFormatPr defaultColWidth="8.88671875" defaultRowHeight="12.6" x14ac:dyDescent="0.2"/>
  <cols>
    <col min="1" max="1" width="4.33203125" style="13" customWidth="1"/>
    <col min="2" max="13" width="8.88671875" style="13"/>
    <col min="14" max="16" width="27.33203125" style="13" customWidth="1"/>
    <col min="17" max="16384" width="8.88671875" style="13"/>
  </cols>
  <sheetData>
    <row r="1" spans="2:16" ht="13.2" thickBot="1" x14ac:dyDescent="0.25"/>
    <row r="2" spans="2:16" ht="69.599999999999994" customHeight="1" thickBot="1" x14ac:dyDescent="0.25">
      <c r="B2" s="230" t="s">
        <v>14</v>
      </c>
      <c r="C2" s="231"/>
      <c r="D2" s="231"/>
      <c r="E2" s="231"/>
      <c r="F2" s="231"/>
      <c r="G2" s="231"/>
      <c r="H2" s="231"/>
      <c r="I2" s="231"/>
      <c r="J2" s="231"/>
      <c r="K2" s="231"/>
      <c r="L2" s="231"/>
      <c r="M2" s="231"/>
      <c r="N2" s="231"/>
      <c r="O2" s="231"/>
      <c r="P2" s="232"/>
    </row>
    <row r="3" spans="2:16" ht="133.94999999999999" customHeight="1" x14ac:dyDescent="0.2">
      <c r="B3" s="43" t="s">
        <v>15</v>
      </c>
      <c r="C3" s="233" t="s">
        <v>16</v>
      </c>
      <c r="D3" s="234"/>
      <c r="E3" s="234"/>
      <c r="F3" s="234"/>
      <c r="G3" s="234"/>
      <c r="H3" s="234"/>
      <c r="I3" s="234"/>
      <c r="J3" s="234"/>
      <c r="K3" s="234"/>
      <c r="L3" s="234"/>
      <c r="M3" s="235"/>
      <c r="N3" s="45" t="s">
        <v>17</v>
      </c>
      <c r="O3" s="45" t="s">
        <v>18</v>
      </c>
      <c r="P3" s="46" t="s">
        <v>19</v>
      </c>
    </row>
    <row r="4" spans="2:16" ht="53.4" customHeight="1" x14ac:dyDescent="0.2">
      <c r="B4" s="44" t="s">
        <v>20</v>
      </c>
      <c r="C4" s="236" t="s">
        <v>21</v>
      </c>
      <c r="D4" s="237"/>
      <c r="E4" s="237"/>
      <c r="F4" s="237"/>
      <c r="G4" s="237"/>
      <c r="H4" s="237"/>
      <c r="I4" s="237"/>
      <c r="J4" s="237"/>
      <c r="K4" s="237"/>
      <c r="L4" s="237"/>
      <c r="M4" s="238"/>
      <c r="N4" s="47">
        <f>SUM(N5:N10)</f>
        <v>0</v>
      </c>
      <c r="O4" s="47">
        <f>SUM(O5:O10)</f>
        <v>0</v>
      </c>
      <c r="P4" s="48">
        <f>SUM(P5:P10)</f>
        <v>0</v>
      </c>
    </row>
    <row r="5" spans="2:16" ht="16.2" customHeight="1" x14ac:dyDescent="0.2">
      <c r="B5" s="61"/>
      <c r="C5" s="239" t="s">
        <v>22</v>
      </c>
      <c r="D5" s="228"/>
      <c r="E5" s="228"/>
      <c r="F5" s="228"/>
      <c r="G5" s="228"/>
      <c r="H5" s="228"/>
      <c r="I5" s="228"/>
      <c r="J5" s="228"/>
      <c r="K5" s="228"/>
      <c r="L5" s="228"/>
      <c r="M5" s="229"/>
      <c r="N5" s="49"/>
      <c r="O5" s="49"/>
      <c r="P5" s="50"/>
    </row>
    <row r="6" spans="2:16" x14ac:dyDescent="0.2">
      <c r="B6" s="61"/>
      <c r="C6" s="227" t="s">
        <v>23</v>
      </c>
      <c r="D6" s="228"/>
      <c r="E6" s="228"/>
      <c r="F6" s="228"/>
      <c r="G6" s="228"/>
      <c r="H6" s="228"/>
      <c r="I6" s="228"/>
      <c r="J6" s="228"/>
      <c r="K6" s="228"/>
      <c r="L6" s="228"/>
      <c r="M6" s="229"/>
      <c r="N6" s="49"/>
      <c r="O6" s="49"/>
      <c r="P6" s="50"/>
    </row>
    <row r="7" spans="2:16" x14ac:dyDescent="0.2">
      <c r="B7" s="61"/>
      <c r="C7" s="227" t="s">
        <v>23</v>
      </c>
      <c r="D7" s="228"/>
      <c r="E7" s="228"/>
      <c r="F7" s="228"/>
      <c r="G7" s="228"/>
      <c r="H7" s="228"/>
      <c r="I7" s="228"/>
      <c r="J7" s="228"/>
      <c r="K7" s="228"/>
      <c r="L7" s="228"/>
      <c r="M7" s="229"/>
      <c r="N7" s="49"/>
      <c r="O7" s="49"/>
      <c r="P7" s="50"/>
    </row>
    <row r="8" spans="2:16" x14ac:dyDescent="0.2">
      <c r="B8" s="61"/>
      <c r="C8" s="239" t="s">
        <v>24</v>
      </c>
      <c r="D8" s="228"/>
      <c r="E8" s="228"/>
      <c r="F8" s="228"/>
      <c r="G8" s="228"/>
      <c r="H8" s="228"/>
      <c r="I8" s="228"/>
      <c r="J8" s="228"/>
      <c r="K8" s="228"/>
      <c r="L8" s="228"/>
      <c r="M8" s="229"/>
      <c r="N8" s="49"/>
      <c r="O8" s="49"/>
      <c r="P8" s="50"/>
    </row>
    <row r="9" spans="2:16" x14ac:dyDescent="0.2">
      <c r="B9" s="61"/>
      <c r="C9" s="239" t="s">
        <v>25</v>
      </c>
      <c r="D9" s="228"/>
      <c r="E9" s="228"/>
      <c r="F9" s="228"/>
      <c r="G9" s="228"/>
      <c r="H9" s="228"/>
      <c r="I9" s="228"/>
      <c r="J9" s="228"/>
      <c r="K9" s="228"/>
      <c r="L9" s="228"/>
      <c r="M9" s="229"/>
      <c r="N9" s="49"/>
      <c r="O9" s="49"/>
      <c r="P9" s="50"/>
    </row>
    <row r="10" spans="2:16" ht="13.2" thickBot="1" x14ac:dyDescent="0.25">
      <c r="B10" s="62"/>
      <c r="C10" s="240" t="s">
        <v>26</v>
      </c>
      <c r="D10" s="241"/>
      <c r="E10" s="241"/>
      <c r="F10" s="241"/>
      <c r="G10" s="241"/>
      <c r="H10" s="241"/>
      <c r="I10" s="241"/>
      <c r="J10" s="241"/>
      <c r="K10" s="241"/>
      <c r="L10" s="241"/>
      <c r="M10" s="242"/>
      <c r="N10" s="51"/>
      <c r="O10" s="51"/>
      <c r="P10" s="52"/>
    </row>
    <row r="11" spans="2:16" ht="13.2" thickBot="1" x14ac:dyDescent="0.25">
      <c r="B11" s="243"/>
      <c r="C11" s="244"/>
      <c r="D11" s="244"/>
      <c r="E11" s="244"/>
      <c r="F11" s="244"/>
      <c r="G11" s="244"/>
      <c r="H11" s="244"/>
      <c r="I11" s="244"/>
      <c r="J11" s="244"/>
      <c r="K11" s="244"/>
      <c r="L11" s="244"/>
      <c r="M11" s="244"/>
      <c r="N11" s="244"/>
      <c r="O11" s="244"/>
      <c r="P11" s="245"/>
    </row>
    <row r="12" spans="2:16" ht="95.4" customHeight="1" thickBot="1" x14ac:dyDescent="0.25">
      <c r="B12" s="65" t="s">
        <v>27</v>
      </c>
      <c r="C12" s="246" t="s">
        <v>28</v>
      </c>
      <c r="D12" s="247"/>
      <c r="E12" s="247"/>
      <c r="F12" s="247"/>
      <c r="G12" s="247"/>
      <c r="H12" s="247"/>
      <c r="I12" s="247"/>
      <c r="J12" s="247"/>
      <c r="K12" s="247"/>
      <c r="L12" s="247"/>
      <c r="M12" s="248"/>
      <c r="N12" s="53" t="e">
        <f>SUM(N5:N7)/N4*100</f>
        <v>#DIV/0!</v>
      </c>
      <c r="O12" s="53" t="e">
        <f>SUM(O5:O7)/O4*100</f>
        <v>#DIV/0!</v>
      </c>
      <c r="P12" s="54" t="e">
        <f>SUM(P5:P7)/P4*100</f>
        <v>#DIV/0!</v>
      </c>
    </row>
    <row r="13" spans="2:16" ht="13.2" thickBot="1" x14ac:dyDescent="0.25">
      <c r="B13" s="249"/>
      <c r="C13" s="250"/>
      <c r="D13" s="250"/>
      <c r="E13" s="250"/>
      <c r="F13" s="250"/>
      <c r="G13" s="250"/>
      <c r="H13" s="250"/>
      <c r="I13" s="250"/>
      <c r="J13" s="250"/>
      <c r="K13" s="250"/>
      <c r="L13" s="250"/>
      <c r="M13" s="250"/>
      <c r="N13" s="250"/>
      <c r="O13" s="250"/>
      <c r="P13" s="251"/>
    </row>
    <row r="14" spans="2:16" ht="80.25" customHeight="1" x14ac:dyDescent="0.2">
      <c r="B14" s="60" t="s">
        <v>29</v>
      </c>
      <c r="C14" s="252" t="s">
        <v>30</v>
      </c>
      <c r="D14" s="253"/>
      <c r="E14" s="253"/>
      <c r="F14" s="253"/>
      <c r="G14" s="253"/>
      <c r="H14" s="253"/>
      <c r="I14" s="253"/>
      <c r="J14" s="253"/>
      <c r="K14" s="253"/>
      <c r="L14" s="253"/>
      <c r="M14" s="253"/>
      <c r="N14" s="55" t="s">
        <v>31</v>
      </c>
      <c r="O14" s="56">
        <f>SUM(O15:O18)</f>
        <v>0</v>
      </c>
      <c r="P14" s="57">
        <f>SUM(P15:P18)</f>
        <v>0</v>
      </c>
    </row>
    <row r="15" spans="2:16" x14ac:dyDescent="0.2">
      <c r="B15" s="63"/>
      <c r="C15" s="227" t="s">
        <v>32</v>
      </c>
      <c r="D15" s="228"/>
      <c r="E15" s="228"/>
      <c r="F15" s="228"/>
      <c r="G15" s="228"/>
      <c r="H15" s="228"/>
      <c r="I15" s="228"/>
      <c r="J15" s="228"/>
      <c r="K15" s="228"/>
      <c r="L15" s="228"/>
      <c r="M15" s="229"/>
      <c r="N15" s="58" t="s">
        <v>31</v>
      </c>
      <c r="O15" s="49"/>
      <c r="P15" s="50"/>
    </row>
    <row r="16" spans="2:16" x14ac:dyDescent="0.2">
      <c r="B16" s="63"/>
      <c r="C16" s="227" t="s">
        <v>33</v>
      </c>
      <c r="D16" s="228"/>
      <c r="E16" s="228"/>
      <c r="F16" s="228"/>
      <c r="G16" s="228"/>
      <c r="H16" s="228"/>
      <c r="I16" s="228"/>
      <c r="J16" s="228"/>
      <c r="K16" s="228"/>
      <c r="L16" s="228"/>
      <c r="M16" s="229"/>
      <c r="N16" s="58" t="s">
        <v>31</v>
      </c>
      <c r="O16" s="49"/>
      <c r="P16" s="50"/>
    </row>
    <row r="17" spans="2:16" x14ac:dyDescent="0.2">
      <c r="B17" s="63"/>
      <c r="C17" s="227" t="s">
        <v>33</v>
      </c>
      <c r="D17" s="228"/>
      <c r="E17" s="228"/>
      <c r="F17" s="228"/>
      <c r="G17" s="228"/>
      <c r="H17" s="228"/>
      <c r="I17" s="228"/>
      <c r="J17" s="228"/>
      <c r="K17" s="228"/>
      <c r="L17" s="228"/>
      <c r="M17" s="229"/>
      <c r="N17" s="58" t="s">
        <v>31</v>
      </c>
      <c r="O17" s="49"/>
      <c r="P17" s="50"/>
    </row>
    <row r="18" spans="2:16" ht="13.2" thickBot="1" x14ac:dyDescent="0.25">
      <c r="B18" s="64"/>
      <c r="C18" s="240" t="s">
        <v>33</v>
      </c>
      <c r="D18" s="241"/>
      <c r="E18" s="241"/>
      <c r="F18" s="241"/>
      <c r="G18" s="241"/>
      <c r="H18" s="241"/>
      <c r="I18" s="241"/>
      <c r="J18" s="241"/>
      <c r="K18" s="241"/>
      <c r="L18" s="241"/>
      <c r="M18" s="242"/>
      <c r="N18" s="59" t="s">
        <v>31</v>
      </c>
      <c r="O18" s="51"/>
      <c r="P18" s="52"/>
    </row>
  </sheetData>
  <mergeCells count="17">
    <mergeCell ref="C16:M16"/>
    <mergeCell ref="C17:M17"/>
    <mergeCell ref="C18:M18"/>
    <mergeCell ref="B13:P13"/>
    <mergeCell ref="C14:M14"/>
    <mergeCell ref="C15:M15"/>
    <mergeCell ref="C8:M8"/>
    <mergeCell ref="C9:M9"/>
    <mergeCell ref="C10:M10"/>
    <mergeCell ref="B11:P11"/>
    <mergeCell ref="C12:M12"/>
    <mergeCell ref="C7:M7"/>
    <mergeCell ref="B2:P2"/>
    <mergeCell ref="C3:M3"/>
    <mergeCell ref="C4:M4"/>
    <mergeCell ref="C5:M5"/>
    <mergeCell ref="C6:M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3964A-9646-4776-9FAB-044DD852FC93}">
  <dimension ref="B1:K35"/>
  <sheetViews>
    <sheetView workbookViewId="0">
      <selection activeCell="G2" sqref="G2"/>
    </sheetView>
  </sheetViews>
  <sheetFormatPr defaultRowHeight="14.4" x14ac:dyDescent="0.3"/>
  <cols>
    <col min="1" max="1" width="4.6640625" customWidth="1"/>
    <col min="3" max="3" width="65.88671875" customWidth="1"/>
    <col min="4" max="4" width="33.6640625" customWidth="1"/>
    <col min="5" max="5" width="46" customWidth="1"/>
  </cols>
  <sheetData>
    <row r="1" spans="2:9" ht="15" thickBot="1" x14ac:dyDescent="0.35"/>
    <row r="2" spans="2:9" ht="90" customHeight="1" thickBot="1" x14ac:dyDescent="0.35">
      <c r="B2" s="398" t="s">
        <v>356</v>
      </c>
      <c r="C2" s="399"/>
      <c r="D2" s="399"/>
      <c r="E2" s="400"/>
    </row>
    <row r="3" spans="2:9" ht="57.6" customHeight="1" thickBot="1" x14ac:dyDescent="0.35">
      <c r="B3" s="405" t="s">
        <v>93</v>
      </c>
      <c r="C3" s="403" t="s">
        <v>357</v>
      </c>
      <c r="D3" s="404"/>
      <c r="E3" s="407"/>
    </row>
    <row r="4" spans="2:9" ht="51.6" customHeight="1" thickBot="1" x14ac:dyDescent="0.35">
      <c r="B4" s="406" t="s">
        <v>98</v>
      </c>
      <c r="C4" s="401" t="s">
        <v>355</v>
      </c>
      <c r="D4" s="402"/>
      <c r="E4" s="408"/>
    </row>
    <row r="7" spans="2:9" ht="15" thickBot="1" x14ac:dyDescent="0.35"/>
    <row r="8" spans="2:9" ht="30.6" customHeight="1" thickBot="1" x14ac:dyDescent="0.35">
      <c r="B8" s="256" t="s">
        <v>34</v>
      </c>
      <c r="C8" s="257"/>
      <c r="D8" s="257"/>
      <c r="E8" s="258"/>
    </row>
    <row r="9" spans="2:9" ht="95.4" customHeight="1" thickBot="1" x14ac:dyDescent="0.35">
      <c r="B9" s="78" t="s">
        <v>15</v>
      </c>
      <c r="C9" s="79" t="s">
        <v>35</v>
      </c>
      <c r="D9" s="79" t="s">
        <v>36</v>
      </c>
      <c r="E9" s="80" t="s">
        <v>37</v>
      </c>
    </row>
    <row r="10" spans="2:9" ht="18.600000000000001" customHeight="1" x14ac:dyDescent="0.3">
      <c r="B10" s="75" t="s">
        <v>38</v>
      </c>
      <c r="C10" s="76" t="s">
        <v>39</v>
      </c>
      <c r="D10" s="83">
        <f>SUM(D11:D19)</f>
        <v>0</v>
      </c>
      <c r="E10" s="77" t="e">
        <f>SUM(E11:E19)</f>
        <v>#DIV/0!</v>
      </c>
      <c r="G10" s="14"/>
      <c r="H10" s="14"/>
      <c r="I10" s="14"/>
    </row>
    <row r="11" spans="2:9" ht="18.600000000000001" customHeight="1" x14ac:dyDescent="0.3">
      <c r="B11" s="72" t="s">
        <v>40</v>
      </c>
      <c r="C11" s="73" t="s">
        <v>41</v>
      </c>
      <c r="D11" s="81">
        <f>'Skaičiavimo lentelė'!D13</f>
        <v>0</v>
      </c>
      <c r="E11" s="74" t="e">
        <f>'Skaičiavimo lentelė'!H54</f>
        <v>#DIV/0!</v>
      </c>
      <c r="G11" s="14"/>
      <c r="H11" s="14"/>
      <c r="I11" s="14"/>
    </row>
    <row r="12" spans="2:9" ht="26.4" customHeight="1" x14ac:dyDescent="0.3">
      <c r="B12" s="66" t="s">
        <v>42</v>
      </c>
      <c r="C12" s="67" t="s">
        <v>43</v>
      </c>
      <c r="D12" s="82">
        <f>'Skaičiavimo lentelė'!D14</f>
        <v>0</v>
      </c>
      <c r="E12" s="71" t="e">
        <f>'Skaičiavimo lentelė'!I54</f>
        <v>#DIV/0!</v>
      </c>
      <c r="G12" s="14"/>
      <c r="H12" s="14"/>
      <c r="I12" s="14"/>
    </row>
    <row r="13" spans="2:9" ht="18.600000000000001" customHeight="1" x14ac:dyDescent="0.3">
      <c r="B13" s="66" t="s">
        <v>44</v>
      </c>
      <c r="C13" s="67" t="s">
        <v>45</v>
      </c>
      <c r="D13" s="82">
        <f>'Skaičiavimo lentelė'!D15</f>
        <v>0</v>
      </c>
      <c r="E13" s="71" t="e">
        <f>'Skaičiavimo lentelė'!J54</f>
        <v>#DIV/0!</v>
      </c>
      <c r="G13" s="14"/>
      <c r="H13" s="14"/>
      <c r="I13" s="14"/>
    </row>
    <row r="14" spans="2:9" ht="18.600000000000001" customHeight="1" x14ac:dyDescent="0.3">
      <c r="B14" s="66" t="s">
        <v>46</v>
      </c>
      <c r="C14" s="67" t="s">
        <v>47</v>
      </c>
      <c r="D14" s="82">
        <f>'Skaičiavimo lentelė'!D16</f>
        <v>0</v>
      </c>
      <c r="E14" s="71" t="e">
        <f>'Skaičiavimo lentelė'!K54</f>
        <v>#DIV/0!</v>
      </c>
      <c r="G14" s="14"/>
      <c r="H14" s="14"/>
      <c r="I14" s="14"/>
    </row>
    <row r="15" spans="2:9" ht="18.600000000000001" customHeight="1" x14ac:dyDescent="0.3">
      <c r="B15" s="66" t="s">
        <v>48</v>
      </c>
      <c r="C15" s="67" t="s">
        <v>49</v>
      </c>
      <c r="D15" s="82">
        <f>'Skaičiavimo lentelė'!D17</f>
        <v>0</v>
      </c>
      <c r="E15" s="71" t="e">
        <f>'Skaičiavimo lentelė'!L54</f>
        <v>#DIV/0!</v>
      </c>
      <c r="G15" s="14"/>
      <c r="H15" s="14"/>
      <c r="I15" s="14"/>
    </row>
    <row r="16" spans="2:9" ht="18.600000000000001" customHeight="1" x14ac:dyDescent="0.3">
      <c r="B16" s="66" t="s">
        <v>50</v>
      </c>
      <c r="C16" s="67" t="s">
        <v>51</v>
      </c>
      <c r="D16" s="82">
        <f>'Skaičiavimo lentelė'!D18</f>
        <v>0</v>
      </c>
      <c r="E16" s="71" t="e">
        <f>'Skaičiavimo lentelė'!M54</f>
        <v>#DIV/0!</v>
      </c>
      <c r="G16" s="14"/>
      <c r="H16" s="14"/>
      <c r="I16" s="14"/>
    </row>
    <row r="17" spans="2:9" ht="18.600000000000001" customHeight="1" x14ac:dyDescent="0.3">
      <c r="B17" s="66" t="s">
        <v>52</v>
      </c>
      <c r="C17" s="67" t="s">
        <v>53</v>
      </c>
      <c r="D17" s="82">
        <f>'Skaičiavimo lentelė'!D19</f>
        <v>0</v>
      </c>
      <c r="E17" s="71" t="e">
        <f>'Skaičiavimo lentelė'!N54</f>
        <v>#DIV/0!</v>
      </c>
      <c r="G17" s="14"/>
      <c r="H17" s="14"/>
      <c r="I17" s="14"/>
    </row>
    <row r="18" spans="2:9" ht="18.600000000000001" customHeight="1" x14ac:dyDescent="0.3">
      <c r="B18" s="66" t="s">
        <v>54</v>
      </c>
      <c r="C18" s="67" t="s">
        <v>55</v>
      </c>
      <c r="D18" s="82">
        <f>'Skaičiavimo lentelė'!D20</f>
        <v>0</v>
      </c>
      <c r="E18" s="71" t="e">
        <f>'Skaičiavimo lentelė'!O54</f>
        <v>#DIV/0!</v>
      </c>
      <c r="G18" s="14"/>
      <c r="H18" s="14"/>
      <c r="I18" s="14"/>
    </row>
    <row r="19" spans="2:9" ht="18.600000000000001" customHeight="1" thickBot="1" x14ac:dyDescent="0.35">
      <c r="B19" s="69" t="s">
        <v>56</v>
      </c>
      <c r="C19" s="70" t="s">
        <v>57</v>
      </c>
      <c r="D19" s="179">
        <f>'Skaičiavimo lentelė'!D21</f>
        <v>0</v>
      </c>
      <c r="E19" s="180" t="e">
        <f>'Skaičiavimo lentelė'!P54</f>
        <v>#DIV/0!</v>
      </c>
      <c r="G19" s="14"/>
      <c r="H19" s="14"/>
      <c r="I19" s="14"/>
    </row>
    <row r="20" spans="2:9" ht="31.95" customHeight="1" thickBot="1" x14ac:dyDescent="0.35">
      <c r="B20" s="75"/>
      <c r="C20" s="76" t="s">
        <v>58</v>
      </c>
      <c r="D20" s="181"/>
      <c r="E20" s="182"/>
    </row>
    <row r="21" spans="2:9" ht="18.600000000000001" customHeight="1" thickBot="1" x14ac:dyDescent="0.35">
      <c r="B21" s="75" t="s">
        <v>59</v>
      </c>
      <c r="C21" s="76" t="s">
        <v>39</v>
      </c>
      <c r="D21" s="83">
        <f>SUM(D22:D30)</f>
        <v>0</v>
      </c>
      <c r="E21" s="77" t="e">
        <f>SUM(E22:E30)</f>
        <v>#DIV/0!</v>
      </c>
    </row>
    <row r="22" spans="2:9" ht="18.600000000000001" customHeight="1" x14ac:dyDescent="0.3">
      <c r="B22" s="72" t="s">
        <v>60</v>
      </c>
      <c r="C22" s="73" t="s">
        <v>41</v>
      </c>
      <c r="D22" s="81">
        <f>'Skaičiavimo lentelė'!D27</f>
        <v>0</v>
      </c>
      <c r="E22" s="74" t="e">
        <f>'Skaičiavimo lentelė'!H44</f>
        <v>#DIV/0!</v>
      </c>
    </row>
    <row r="23" spans="2:9" ht="33" customHeight="1" x14ac:dyDescent="0.3">
      <c r="B23" s="66" t="s">
        <v>61</v>
      </c>
      <c r="C23" s="67" t="s">
        <v>43</v>
      </c>
      <c r="D23" s="82">
        <f>'Skaičiavimo lentelė'!D28</f>
        <v>0</v>
      </c>
      <c r="E23" s="71" t="e">
        <f>'Skaičiavimo lentelė'!I44</f>
        <v>#DIV/0!</v>
      </c>
    </row>
    <row r="24" spans="2:9" ht="18.600000000000001" customHeight="1" x14ac:dyDescent="0.3">
      <c r="B24" s="66" t="s">
        <v>62</v>
      </c>
      <c r="C24" s="67" t="s">
        <v>45</v>
      </c>
      <c r="D24" s="82">
        <f>'Skaičiavimo lentelė'!D29</f>
        <v>0</v>
      </c>
      <c r="E24" s="71" t="e">
        <f>'Skaičiavimo lentelė'!J44</f>
        <v>#DIV/0!</v>
      </c>
    </row>
    <row r="25" spans="2:9" ht="18.600000000000001" customHeight="1" x14ac:dyDescent="0.3">
      <c r="B25" s="66" t="s">
        <v>63</v>
      </c>
      <c r="C25" s="67" t="s">
        <v>47</v>
      </c>
      <c r="D25" s="82">
        <f>'Skaičiavimo lentelė'!D30</f>
        <v>0</v>
      </c>
      <c r="E25" s="71" t="e">
        <f>'Skaičiavimo lentelė'!K44</f>
        <v>#DIV/0!</v>
      </c>
    </row>
    <row r="26" spans="2:9" ht="18.600000000000001" customHeight="1" x14ac:dyDescent="0.3">
      <c r="B26" s="66" t="s">
        <v>64</v>
      </c>
      <c r="C26" s="67" t="s">
        <v>49</v>
      </c>
      <c r="D26" s="82">
        <f>'Skaičiavimo lentelė'!D31</f>
        <v>0</v>
      </c>
      <c r="E26" s="71" t="e">
        <f>'Skaičiavimo lentelė'!L44</f>
        <v>#DIV/0!</v>
      </c>
    </row>
    <row r="27" spans="2:9" ht="18.600000000000001" customHeight="1" x14ac:dyDescent="0.3">
      <c r="B27" s="66" t="s">
        <v>65</v>
      </c>
      <c r="C27" s="67" t="s">
        <v>51</v>
      </c>
      <c r="D27" s="82">
        <f>'Skaičiavimo lentelė'!D32</f>
        <v>0</v>
      </c>
      <c r="E27" s="71" t="e">
        <f>'Skaičiavimo lentelė'!M44</f>
        <v>#DIV/0!</v>
      </c>
    </row>
    <row r="28" spans="2:9" ht="18.600000000000001" customHeight="1" x14ac:dyDescent="0.3">
      <c r="B28" s="66" t="s">
        <v>66</v>
      </c>
      <c r="C28" s="67" t="s">
        <v>53</v>
      </c>
      <c r="D28" s="82">
        <f>'Skaičiavimo lentelė'!D33</f>
        <v>0</v>
      </c>
      <c r="E28" s="71" t="e">
        <f>'Skaičiavimo lentelė'!N44</f>
        <v>#DIV/0!</v>
      </c>
    </row>
    <row r="29" spans="2:9" ht="18.600000000000001" customHeight="1" x14ac:dyDescent="0.3">
      <c r="B29" s="66" t="s">
        <v>67</v>
      </c>
      <c r="C29" s="67" t="s">
        <v>55</v>
      </c>
      <c r="D29" s="82">
        <f>'Skaičiavimo lentelė'!D34</f>
        <v>0</v>
      </c>
      <c r="E29" s="71" t="e">
        <f>'Skaičiavimo lentelė'!O44</f>
        <v>#DIV/0!</v>
      </c>
    </row>
    <row r="30" spans="2:9" ht="18.600000000000001" customHeight="1" x14ac:dyDescent="0.3">
      <c r="B30" s="69"/>
      <c r="C30" s="70" t="s">
        <v>57</v>
      </c>
      <c r="D30" s="82">
        <f>'Skaičiavimo lentelė'!D35</f>
        <v>0</v>
      </c>
      <c r="E30" s="71" t="e">
        <f>'Skaičiavimo lentelė'!P44</f>
        <v>#DIV/0!</v>
      </c>
    </row>
    <row r="31" spans="2:9" ht="42" customHeight="1" thickBot="1" x14ac:dyDescent="0.35">
      <c r="B31" s="254" t="s">
        <v>68</v>
      </c>
      <c r="C31" s="255"/>
      <c r="D31" s="255"/>
      <c r="E31" s="68" t="e">
        <f>(D21/D10)*100</f>
        <v>#DIV/0!</v>
      </c>
    </row>
    <row r="32" spans="2:9" x14ac:dyDescent="0.3">
      <c r="B32" s="13"/>
      <c r="C32" s="13"/>
      <c r="D32" s="13"/>
      <c r="E32" s="13"/>
    </row>
    <row r="33" spans="3:11" ht="62.25" customHeight="1" x14ac:dyDescent="0.3">
      <c r="C33" s="259" t="s">
        <v>339</v>
      </c>
      <c r="D33" s="260"/>
    </row>
    <row r="34" spans="3:11" ht="61.5" customHeight="1" x14ac:dyDescent="0.3">
      <c r="C34" s="261" t="s">
        <v>69</v>
      </c>
      <c r="D34" s="262"/>
      <c r="K34" s="10"/>
    </row>
    <row r="35" spans="3:11" ht="36.75" customHeight="1" x14ac:dyDescent="0.3">
      <c r="C35" s="263" t="s">
        <v>70</v>
      </c>
      <c r="D35" s="264"/>
    </row>
  </sheetData>
  <mergeCells count="8">
    <mergeCell ref="B2:E2"/>
    <mergeCell ref="C3:D3"/>
    <mergeCell ref="C4:D4"/>
    <mergeCell ref="B31:D31"/>
    <mergeCell ref="B8:E8"/>
    <mergeCell ref="C33:D33"/>
    <mergeCell ref="C34:D34"/>
    <mergeCell ref="C35:D35"/>
  </mergeCells>
  <conditionalFormatting sqref="E31">
    <cfRule type="cellIs" dxfId="0" priority="7" operator="lessThan">
      <formula>30</formula>
    </cfRule>
  </conditionalFormatting>
  <dataValidations count="1">
    <dataValidation type="list" allowBlank="1" showInputMessage="1" showErrorMessage="1" sqref="E3:E4" xr:uid="{BCF2219F-E630-4E66-B405-DAF78004D6A2}">
      <formula1>"Taip,Ne"</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2375E-FE06-4BD0-9DA3-3F85501B2C4F}">
  <dimension ref="B1:D14"/>
  <sheetViews>
    <sheetView workbookViewId="0">
      <selection activeCell="D4" sqref="D4"/>
    </sheetView>
  </sheetViews>
  <sheetFormatPr defaultRowHeight="14.4" x14ac:dyDescent="0.3"/>
  <cols>
    <col min="1" max="1" width="4.6640625" customWidth="1"/>
    <col min="2" max="2" width="7.5546875" customWidth="1"/>
    <col min="3" max="3" width="80.33203125" customWidth="1"/>
    <col min="4" max="4" width="40.33203125" customWidth="1"/>
  </cols>
  <sheetData>
    <row r="1" spans="2:4" ht="15" thickBot="1" x14ac:dyDescent="0.35"/>
    <row r="2" spans="2:4" ht="28.95" customHeight="1" x14ac:dyDescent="0.3">
      <c r="B2" s="265" t="s">
        <v>71</v>
      </c>
      <c r="C2" s="266"/>
      <c r="D2" s="267"/>
    </row>
    <row r="3" spans="2:4" ht="81.599999999999994" customHeight="1" x14ac:dyDescent="0.3">
      <c r="B3" s="85" t="s">
        <v>72</v>
      </c>
      <c r="C3" s="86" t="s">
        <v>73</v>
      </c>
      <c r="D3" s="87" t="s">
        <v>74</v>
      </c>
    </row>
    <row r="4" spans="2:4" ht="24" customHeight="1" x14ac:dyDescent="0.3">
      <c r="B4" s="88" t="s">
        <v>75</v>
      </c>
      <c r="C4" s="89" t="s">
        <v>39</v>
      </c>
      <c r="D4" s="90">
        <f>SUM(D5:D12)</f>
        <v>0</v>
      </c>
    </row>
    <row r="5" spans="2:4" ht="24" customHeight="1" x14ac:dyDescent="0.3">
      <c r="B5" s="88" t="s">
        <v>76</v>
      </c>
      <c r="C5" s="67" t="s">
        <v>41</v>
      </c>
      <c r="D5" s="94">
        <f>'Skaičiavimo lentelė'!H36</f>
        <v>0</v>
      </c>
    </row>
    <row r="6" spans="2:4" ht="24" customHeight="1" x14ac:dyDescent="0.3">
      <c r="B6" s="88" t="s">
        <v>77</v>
      </c>
      <c r="C6" s="67" t="s">
        <v>43</v>
      </c>
      <c r="D6" s="94">
        <f>'Skaičiavimo lentelė'!I36</f>
        <v>0</v>
      </c>
    </row>
    <row r="7" spans="2:4" ht="24" customHeight="1" x14ac:dyDescent="0.3">
      <c r="B7" s="91" t="s">
        <v>78</v>
      </c>
      <c r="C7" s="67" t="s">
        <v>45</v>
      </c>
      <c r="D7" s="94">
        <f>'Skaičiavimo lentelė'!J36</f>
        <v>0</v>
      </c>
    </row>
    <row r="8" spans="2:4" ht="24" customHeight="1" x14ac:dyDescent="0.3">
      <c r="B8" s="91" t="s">
        <v>79</v>
      </c>
      <c r="C8" s="67" t="s">
        <v>80</v>
      </c>
      <c r="D8" s="95">
        <f>'Skaičiavimo lentelė'!K36</f>
        <v>0</v>
      </c>
    </row>
    <row r="9" spans="2:4" ht="24" customHeight="1" x14ac:dyDescent="0.3">
      <c r="B9" s="91" t="s">
        <v>81</v>
      </c>
      <c r="C9" s="67" t="s">
        <v>82</v>
      </c>
      <c r="D9" s="95">
        <f>'Skaičiavimo lentelė'!L36</f>
        <v>0</v>
      </c>
    </row>
    <row r="10" spans="2:4" ht="24" customHeight="1" x14ac:dyDescent="0.3">
      <c r="B10" s="91" t="s">
        <v>83</v>
      </c>
      <c r="C10" s="70" t="s">
        <v>84</v>
      </c>
      <c r="D10" s="95">
        <f>'Skaičiavimo lentelė'!M36</f>
        <v>0</v>
      </c>
    </row>
    <row r="11" spans="2:4" ht="24" customHeight="1" x14ac:dyDescent="0.3">
      <c r="B11" s="88" t="s">
        <v>85</v>
      </c>
      <c r="C11" s="70" t="s">
        <v>86</v>
      </c>
      <c r="D11" s="95">
        <f>'Skaičiavimo lentelė'!N36</f>
        <v>0</v>
      </c>
    </row>
    <row r="12" spans="2:4" ht="24" customHeight="1" thickBot="1" x14ac:dyDescent="0.35">
      <c r="B12" s="92" t="s">
        <v>87</v>
      </c>
      <c r="C12" s="93" t="s">
        <v>88</v>
      </c>
      <c r="D12" s="96">
        <f>'Skaičiavimo lentelė'!O36</f>
        <v>0</v>
      </c>
    </row>
    <row r="13" spans="2:4" ht="15" thickBot="1" x14ac:dyDescent="0.35"/>
    <row r="14" spans="2:4" ht="28.2" customHeight="1" thickBot="1" x14ac:dyDescent="0.35">
      <c r="C14" s="84" t="s">
        <v>89</v>
      </c>
    </row>
  </sheetData>
  <mergeCells count="1">
    <mergeCell ref="B2:D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9E11C-A232-4D2F-864B-844D6B42597F}">
  <dimension ref="A2:Q58"/>
  <sheetViews>
    <sheetView zoomScale="90" zoomScaleNormal="90" workbookViewId="0">
      <selection activeCell="G8" sqref="G8"/>
    </sheetView>
  </sheetViews>
  <sheetFormatPr defaultColWidth="8.88671875" defaultRowHeight="12.75" customHeight="1" x14ac:dyDescent="0.2"/>
  <cols>
    <col min="1" max="1" width="39.44140625" style="13" customWidth="1"/>
    <col min="2" max="2" width="16.6640625" style="13" customWidth="1"/>
    <col min="3" max="3" width="29.5546875" style="13" customWidth="1"/>
    <col min="4" max="4" width="8.88671875" style="13" bestFit="1" customWidth="1"/>
    <col min="5" max="5" width="8.88671875" style="13"/>
    <col min="6" max="6" width="2.88671875" style="13" customWidth="1"/>
    <col min="7" max="7" width="42.5546875" style="13" customWidth="1"/>
    <col min="8" max="8" width="17.88671875" style="13" customWidth="1"/>
    <col min="9" max="9" width="20.6640625" style="13" customWidth="1"/>
    <col min="10" max="14" width="17.88671875" style="13" customWidth="1"/>
    <col min="15" max="15" width="20.109375" style="13" customWidth="1"/>
    <col min="16" max="16" width="32.5546875" style="13" customWidth="1"/>
    <col min="17" max="16384" width="8.88671875" style="13"/>
  </cols>
  <sheetData>
    <row r="2" spans="1:17" ht="15" customHeight="1" x14ac:dyDescent="0.2">
      <c r="A2" s="139" t="s">
        <v>90</v>
      </c>
      <c r="B2" s="16"/>
      <c r="C2" s="16"/>
      <c r="F2" s="140"/>
      <c r="G2" s="111" t="s">
        <v>91</v>
      </c>
      <c r="H2" s="16"/>
      <c r="I2" s="16"/>
      <c r="J2" s="16"/>
      <c r="K2" s="16"/>
    </row>
    <row r="3" spans="1:17" ht="15" customHeight="1" x14ac:dyDescent="0.2">
      <c r="A3" s="100" t="s">
        <v>92</v>
      </c>
      <c r="B3" s="101"/>
      <c r="C3" s="101"/>
      <c r="F3" s="140" t="s">
        <v>93</v>
      </c>
      <c r="G3" s="141" t="s">
        <v>94</v>
      </c>
      <c r="H3" s="16"/>
      <c r="I3" s="16"/>
      <c r="J3" s="16"/>
      <c r="K3" s="16"/>
    </row>
    <row r="4" spans="1:17" ht="15.75" customHeight="1" x14ac:dyDescent="0.2">
      <c r="A4" s="137" t="s">
        <v>95</v>
      </c>
      <c r="B4" s="138"/>
      <c r="C4" s="138"/>
      <c r="F4" s="140"/>
      <c r="G4" s="141" t="s">
        <v>96</v>
      </c>
      <c r="H4" s="16"/>
      <c r="I4" s="16"/>
      <c r="J4" s="16"/>
      <c r="K4" s="16"/>
    </row>
    <row r="5" spans="1:17" ht="15.75" customHeight="1" x14ac:dyDescent="0.2">
      <c r="A5" s="34" t="s">
        <v>97</v>
      </c>
      <c r="B5" s="17"/>
      <c r="C5" s="17"/>
      <c r="F5" s="140" t="s">
        <v>98</v>
      </c>
      <c r="G5" s="141" t="s">
        <v>99</v>
      </c>
      <c r="H5" s="16"/>
      <c r="I5" s="16"/>
      <c r="J5" s="16"/>
      <c r="K5" s="16"/>
    </row>
    <row r="6" spans="1:17" ht="12.6" x14ac:dyDescent="0.2">
      <c r="F6" s="30"/>
      <c r="G6" s="31"/>
    </row>
    <row r="7" spans="1:17" ht="19.5" customHeight="1" x14ac:dyDescent="0.2">
      <c r="A7" s="276" t="s">
        <v>100</v>
      </c>
      <c r="B7" s="277"/>
      <c r="C7" s="277"/>
    </row>
    <row r="8" spans="1:17" ht="50.4" customHeight="1" x14ac:dyDescent="0.2">
      <c r="A8" s="277" t="s">
        <v>101</v>
      </c>
      <c r="B8" s="277"/>
      <c r="C8" s="277"/>
    </row>
    <row r="9" spans="1:17" ht="46.8" customHeight="1" x14ac:dyDescent="0.2">
      <c r="A9" s="278" t="s">
        <v>354</v>
      </c>
      <c r="B9" s="278"/>
      <c r="C9" s="278"/>
    </row>
    <row r="10" spans="1:17" ht="12.6" x14ac:dyDescent="0.2">
      <c r="F10" s="16"/>
      <c r="G10" s="16"/>
      <c r="H10" s="16"/>
      <c r="I10" s="16"/>
      <c r="J10" s="16"/>
      <c r="K10" s="16"/>
      <c r="L10" s="16"/>
      <c r="M10" s="16"/>
      <c r="N10" s="16"/>
      <c r="O10" s="16"/>
      <c r="P10" s="16"/>
      <c r="Q10" s="16"/>
    </row>
    <row r="11" spans="1:17" ht="13.2" thickBot="1" x14ac:dyDescent="0.25">
      <c r="F11" s="16"/>
      <c r="G11" s="21"/>
      <c r="H11" s="15"/>
      <c r="I11" s="15"/>
      <c r="J11" s="15"/>
      <c r="K11" s="15"/>
      <c r="L11" s="15"/>
      <c r="M11" s="15"/>
      <c r="N11" s="15"/>
      <c r="O11" s="15"/>
      <c r="P11" s="15"/>
      <c r="Q11" s="16"/>
    </row>
    <row r="12" spans="1:17" ht="77.25" customHeight="1" x14ac:dyDescent="0.2">
      <c r="A12" s="273" t="s">
        <v>344</v>
      </c>
      <c r="B12" s="279"/>
      <c r="C12" s="279"/>
      <c r="D12" s="142" t="s">
        <v>102</v>
      </c>
      <c r="F12" s="16"/>
      <c r="G12" s="136" t="s">
        <v>340</v>
      </c>
      <c r="H12" s="126" t="s">
        <v>103</v>
      </c>
      <c r="I12" s="126" t="s">
        <v>104</v>
      </c>
      <c r="J12" s="126" t="s">
        <v>105</v>
      </c>
      <c r="K12" s="126" t="s">
        <v>106</v>
      </c>
      <c r="L12" s="126" t="s">
        <v>107</v>
      </c>
      <c r="M12" s="126" t="s">
        <v>108</v>
      </c>
      <c r="N12" s="126" t="s">
        <v>109</v>
      </c>
      <c r="O12" s="388" t="s">
        <v>330</v>
      </c>
      <c r="P12" s="388" t="s">
        <v>334</v>
      </c>
      <c r="Q12" s="16"/>
    </row>
    <row r="13" spans="1:17" ht="48" customHeight="1" x14ac:dyDescent="0.2">
      <c r="A13" s="127" t="s">
        <v>345</v>
      </c>
      <c r="B13" s="128" t="s">
        <v>110</v>
      </c>
      <c r="C13" s="105">
        <f>H13</f>
        <v>0</v>
      </c>
      <c r="D13" s="108">
        <f>(C13*Lapas1!E23)</f>
        <v>0</v>
      </c>
      <c r="F13" s="16"/>
      <c r="G13" s="125" t="s">
        <v>341</v>
      </c>
      <c r="H13" s="102">
        <v>0</v>
      </c>
      <c r="I13" s="102">
        <v>0</v>
      </c>
      <c r="J13" s="102">
        <v>0</v>
      </c>
      <c r="K13" s="102">
        <v>0</v>
      </c>
      <c r="L13" s="103">
        <v>0</v>
      </c>
      <c r="M13" s="103">
        <v>0</v>
      </c>
      <c r="N13" s="103">
        <v>0</v>
      </c>
      <c r="O13" s="102">
        <v>0</v>
      </c>
      <c r="P13" s="102">
        <v>0</v>
      </c>
      <c r="Q13" s="16"/>
    </row>
    <row r="14" spans="1:17" ht="25.2" x14ac:dyDescent="0.2">
      <c r="A14" s="129" t="s">
        <v>346</v>
      </c>
      <c r="B14" s="130" t="s">
        <v>110</v>
      </c>
      <c r="C14" s="106">
        <f>I13</f>
        <v>0</v>
      </c>
      <c r="D14" s="109">
        <f>(C14*Lapas1!E17)</f>
        <v>0</v>
      </c>
      <c r="F14" s="16"/>
      <c r="G14" s="22"/>
      <c r="H14" s="16"/>
      <c r="I14" s="16"/>
      <c r="J14" s="16"/>
      <c r="K14" s="16"/>
      <c r="L14" s="16"/>
      <c r="M14" s="16"/>
      <c r="N14" s="16"/>
      <c r="O14" s="16"/>
      <c r="P14" s="16"/>
      <c r="Q14" s="16"/>
    </row>
    <row r="15" spans="1:17" ht="25.2" x14ac:dyDescent="0.2">
      <c r="A15" s="129" t="s">
        <v>347</v>
      </c>
      <c r="B15" s="130" t="s">
        <v>110</v>
      </c>
      <c r="C15" s="106">
        <f>J13</f>
        <v>0</v>
      </c>
      <c r="D15" s="109">
        <f>(C15*Lapas1!G30)</f>
        <v>0</v>
      </c>
      <c r="F15" s="16"/>
      <c r="G15" s="22"/>
      <c r="H15" s="16"/>
      <c r="I15" s="16"/>
      <c r="J15" s="16"/>
      <c r="K15" s="16"/>
      <c r="L15" s="16"/>
      <c r="M15" s="16"/>
      <c r="N15" s="16"/>
      <c r="O15" s="16"/>
      <c r="P15" s="16"/>
      <c r="Q15" s="16"/>
    </row>
    <row r="16" spans="1:17" ht="25.2" x14ac:dyDescent="0.2">
      <c r="A16" s="129" t="s">
        <v>348</v>
      </c>
      <c r="B16" s="130" t="s">
        <v>110</v>
      </c>
      <c r="C16" s="106">
        <f>K13</f>
        <v>0</v>
      </c>
      <c r="D16" s="109">
        <f>(C16*Lapas1!E20)</f>
        <v>0</v>
      </c>
      <c r="F16" s="16"/>
      <c r="G16" s="22"/>
      <c r="H16" s="16"/>
      <c r="I16" s="16"/>
      <c r="J16" s="16"/>
      <c r="K16" s="16"/>
      <c r="L16" s="16"/>
      <c r="M16" s="16"/>
      <c r="N16" s="16"/>
      <c r="O16" s="16"/>
      <c r="P16" s="16"/>
      <c r="Q16" s="16"/>
    </row>
    <row r="17" spans="1:17" ht="25.2" x14ac:dyDescent="0.2">
      <c r="A17" s="129" t="s">
        <v>349</v>
      </c>
      <c r="B17" s="130" t="s">
        <v>110</v>
      </c>
      <c r="C17" s="106">
        <f>L13</f>
        <v>0</v>
      </c>
      <c r="D17" s="109">
        <f>(C17*Lapas1!E25)</f>
        <v>0</v>
      </c>
      <c r="F17" s="22"/>
      <c r="G17" s="16"/>
      <c r="H17" s="16"/>
      <c r="I17" s="16"/>
      <c r="J17" s="16"/>
      <c r="K17" s="16"/>
      <c r="L17" s="16"/>
      <c r="M17" s="16"/>
      <c r="N17" s="16"/>
      <c r="O17" s="16"/>
      <c r="P17" s="16"/>
      <c r="Q17" s="16"/>
    </row>
    <row r="18" spans="1:17" ht="24.6" customHeight="1" x14ac:dyDescent="0.2">
      <c r="A18" s="129" t="s">
        <v>350</v>
      </c>
      <c r="B18" s="130" t="s">
        <v>110</v>
      </c>
      <c r="C18" s="106">
        <f>M13</f>
        <v>0</v>
      </c>
      <c r="D18" s="109">
        <f>(C18*Lapas1!E22)</f>
        <v>0</v>
      </c>
      <c r="F18" s="22"/>
      <c r="G18" s="16"/>
      <c r="H18" s="16"/>
      <c r="I18" s="16"/>
      <c r="J18" s="16"/>
      <c r="K18" s="16"/>
      <c r="L18" s="16"/>
      <c r="M18" s="16"/>
      <c r="N18" s="16"/>
      <c r="O18" s="16"/>
      <c r="P18" s="16"/>
      <c r="Q18" s="16"/>
    </row>
    <row r="19" spans="1:17" ht="12.6" x14ac:dyDescent="0.2">
      <c r="A19" s="129" t="s">
        <v>351</v>
      </c>
      <c r="B19" s="130" t="s">
        <v>110</v>
      </c>
      <c r="C19" s="106">
        <f>N13</f>
        <v>0</v>
      </c>
      <c r="D19" s="109">
        <f>(C19*Lapas1!E18)</f>
        <v>0</v>
      </c>
      <c r="F19" s="22"/>
      <c r="G19" s="16"/>
      <c r="H19" s="16"/>
      <c r="I19" s="16"/>
      <c r="J19" s="16"/>
      <c r="K19" s="16"/>
      <c r="L19" s="16"/>
      <c r="M19" s="16"/>
      <c r="N19" s="16"/>
      <c r="O19" s="16"/>
      <c r="P19" s="16"/>
      <c r="Q19" s="16"/>
    </row>
    <row r="20" spans="1:17" ht="25.2" x14ac:dyDescent="0.2">
      <c r="A20" s="129" t="s">
        <v>352</v>
      </c>
      <c r="B20" s="130" t="s">
        <v>110</v>
      </c>
      <c r="C20" s="106">
        <f>O13</f>
        <v>0</v>
      </c>
      <c r="D20" s="109">
        <f>(C20*Lapas1!E24)</f>
        <v>0</v>
      </c>
      <c r="F20" s="16"/>
      <c r="G20" s="22"/>
      <c r="H20" s="16"/>
      <c r="I20" s="16"/>
      <c r="J20" s="16"/>
      <c r="K20" s="16"/>
      <c r="L20" s="16"/>
      <c r="M20" s="16"/>
      <c r="N20" s="16"/>
      <c r="O20" s="16"/>
      <c r="P20" s="16"/>
      <c r="Q20" s="16"/>
    </row>
    <row r="21" spans="1:17" ht="25.8" thickBot="1" x14ac:dyDescent="0.25">
      <c r="A21" s="131" t="s">
        <v>353</v>
      </c>
      <c r="B21" s="130" t="s">
        <v>110</v>
      </c>
      <c r="C21" s="107">
        <f>P13</f>
        <v>0</v>
      </c>
      <c r="D21" s="110">
        <f>(C21*Lapas1!G31)</f>
        <v>0</v>
      </c>
      <c r="F21" s="16"/>
      <c r="G21" s="22"/>
      <c r="H21" s="16"/>
      <c r="I21" s="16"/>
      <c r="J21" s="16"/>
      <c r="K21" s="16"/>
      <c r="L21" s="16"/>
      <c r="M21" s="16"/>
      <c r="N21" s="16"/>
      <c r="O21" s="16"/>
      <c r="P21" s="16"/>
      <c r="Q21" s="16"/>
    </row>
    <row r="22" spans="1:17" ht="40.200000000000003" customHeight="1" x14ac:dyDescent="0.2">
      <c r="A22" s="132" t="s">
        <v>342</v>
      </c>
      <c r="B22" s="133" t="s">
        <v>111</v>
      </c>
      <c r="C22" s="97">
        <f>SUM(D13:D21)</f>
        <v>0</v>
      </c>
      <c r="D22" s="32"/>
      <c r="F22" s="16"/>
      <c r="G22" s="16"/>
      <c r="H22" s="16"/>
      <c r="I22" s="16"/>
      <c r="J22" s="16"/>
      <c r="K22" s="16"/>
      <c r="L22" s="16"/>
      <c r="M22" s="16"/>
      <c r="N22" s="16"/>
      <c r="O22" s="16"/>
      <c r="P22" s="16"/>
      <c r="Q22" s="16"/>
    </row>
    <row r="23" spans="1:17" ht="40.950000000000003" customHeight="1" thickBot="1" x14ac:dyDescent="0.25">
      <c r="A23" s="134" t="s">
        <v>343</v>
      </c>
      <c r="B23" s="135" t="s">
        <v>110</v>
      </c>
      <c r="C23" s="98">
        <f>SUM(C13:C21)</f>
        <v>0</v>
      </c>
      <c r="D23" s="32"/>
      <c r="F23" s="16"/>
      <c r="G23" s="16"/>
      <c r="H23" s="16"/>
      <c r="I23" s="16"/>
      <c r="J23" s="16"/>
      <c r="K23" s="16"/>
      <c r="L23" s="16"/>
      <c r="M23" s="16"/>
      <c r="N23" s="16"/>
      <c r="O23" s="28"/>
      <c r="P23" s="28"/>
      <c r="Q23" s="28"/>
    </row>
    <row r="24" spans="1:17" ht="12.75" customHeight="1" x14ac:dyDescent="0.2">
      <c r="F24" s="28"/>
      <c r="G24" s="28"/>
      <c r="H24" s="28"/>
      <c r="I24" s="28"/>
      <c r="J24" s="28"/>
      <c r="K24" s="28"/>
      <c r="L24" s="28"/>
      <c r="M24" s="28"/>
      <c r="N24" s="28"/>
      <c r="O24" s="28"/>
      <c r="P24" s="28"/>
      <c r="Q24" s="28"/>
    </row>
    <row r="25" spans="1:17" ht="13.2" thickBot="1" x14ac:dyDescent="0.25">
      <c r="A25" s="275"/>
      <c r="B25" s="275"/>
      <c r="C25" s="275"/>
      <c r="F25" s="16"/>
      <c r="G25" s="16"/>
      <c r="H25" s="16"/>
      <c r="I25" s="16"/>
      <c r="J25" s="16"/>
      <c r="K25" s="16"/>
      <c r="L25" s="16"/>
      <c r="M25" s="16"/>
      <c r="N25" s="16"/>
      <c r="O25" s="16"/>
      <c r="P25" s="16"/>
      <c r="Q25" s="16"/>
    </row>
    <row r="26" spans="1:17" ht="109.5" customHeight="1" thickBot="1" x14ac:dyDescent="0.25">
      <c r="A26" s="273" t="s">
        <v>112</v>
      </c>
      <c r="B26" s="279"/>
      <c r="C26" s="274"/>
      <c r="D26" s="142" t="s">
        <v>102</v>
      </c>
      <c r="F26" s="16"/>
      <c r="G26" s="118" t="s">
        <v>113</v>
      </c>
      <c r="H26" s="119" t="s">
        <v>114</v>
      </c>
      <c r="I26" s="119" t="s">
        <v>115</v>
      </c>
      <c r="J26" s="119" t="s">
        <v>116</v>
      </c>
      <c r="K26" s="119" t="s">
        <v>117</v>
      </c>
      <c r="L26" s="119" t="s">
        <v>118</v>
      </c>
      <c r="M26" s="119" t="s">
        <v>119</v>
      </c>
      <c r="N26" s="119" t="s">
        <v>120</v>
      </c>
      <c r="O26" s="397" t="s">
        <v>331</v>
      </c>
      <c r="P26" s="120" t="s">
        <v>338</v>
      </c>
      <c r="Q26" s="16"/>
    </row>
    <row r="27" spans="1:17" ht="39" customHeight="1" x14ac:dyDescent="0.2">
      <c r="A27" s="129" t="s">
        <v>121</v>
      </c>
      <c r="B27" s="130" t="s">
        <v>110</v>
      </c>
      <c r="C27" s="106">
        <f>H36</f>
        <v>0</v>
      </c>
      <c r="D27" s="108">
        <f>(C27*Lapas1!E23)</f>
        <v>0</v>
      </c>
      <c r="F27" s="16"/>
      <c r="G27" s="121" t="s">
        <v>122</v>
      </c>
      <c r="H27" s="102"/>
      <c r="I27" s="102"/>
      <c r="J27" s="102"/>
      <c r="K27" s="102"/>
      <c r="L27" s="102"/>
      <c r="M27" s="102"/>
      <c r="N27" s="102"/>
      <c r="O27" s="103"/>
      <c r="P27" s="122"/>
      <c r="Q27" s="16"/>
    </row>
    <row r="28" spans="1:17" ht="39" customHeight="1" x14ac:dyDescent="0.2">
      <c r="A28" s="129" t="s">
        <v>123</v>
      </c>
      <c r="B28" s="130" t="s">
        <v>110</v>
      </c>
      <c r="C28" s="106">
        <f>I36</f>
        <v>0</v>
      </c>
      <c r="D28" s="109">
        <f>(C28*Lapas1!E17)</f>
        <v>0</v>
      </c>
      <c r="F28" s="16"/>
      <c r="G28" s="121" t="s">
        <v>122</v>
      </c>
      <c r="H28" s="102"/>
      <c r="I28" s="102"/>
      <c r="J28" s="102"/>
      <c r="K28" s="102"/>
      <c r="L28" s="102"/>
      <c r="M28" s="102"/>
      <c r="N28" s="102"/>
      <c r="O28" s="103"/>
      <c r="P28" s="122"/>
      <c r="Q28" s="16"/>
    </row>
    <row r="29" spans="1:17" ht="39" customHeight="1" x14ac:dyDescent="0.2">
      <c r="A29" s="129" t="s">
        <v>124</v>
      </c>
      <c r="B29" s="130" t="s">
        <v>110</v>
      </c>
      <c r="C29" s="106">
        <f>J36</f>
        <v>0</v>
      </c>
      <c r="D29" s="109">
        <f>(C29*Lapas1!G30)</f>
        <v>0</v>
      </c>
      <c r="F29" s="16"/>
      <c r="G29" s="121" t="s">
        <v>122</v>
      </c>
      <c r="H29" s="102"/>
      <c r="I29" s="102"/>
      <c r="J29" s="102"/>
      <c r="K29" s="102"/>
      <c r="L29" s="102"/>
      <c r="M29" s="102"/>
      <c r="N29" s="102"/>
      <c r="O29" s="103"/>
      <c r="P29" s="122"/>
      <c r="Q29" s="16"/>
    </row>
    <row r="30" spans="1:17" ht="39" customHeight="1" x14ac:dyDescent="0.2">
      <c r="A30" s="129" t="s">
        <v>125</v>
      </c>
      <c r="B30" s="130" t="s">
        <v>110</v>
      </c>
      <c r="C30" s="106">
        <f>K36</f>
        <v>0</v>
      </c>
      <c r="D30" s="109">
        <f>(C30*Lapas1!E20)</f>
        <v>0</v>
      </c>
      <c r="F30" s="16"/>
      <c r="G30" s="121" t="s">
        <v>122</v>
      </c>
      <c r="H30" s="102"/>
      <c r="I30" s="102"/>
      <c r="J30" s="102"/>
      <c r="K30" s="102"/>
      <c r="L30" s="102"/>
      <c r="M30" s="102"/>
      <c r="N30" s="102"/>
      <c r="O30" s="103"/>
      <c r="P30" s="122"/>
      <c r="Q30" s="16"/>
    </row>
    <row r="31" spans="1:17" ht="39" customHeight="1" x14ac:dyDescent="0.2">
      <c r="A31" s="129" t="s">
        <v>126</v>
      </c>
      <c r="B31" s="130" t="s">
        <v>110</v>
      </c>
      <c r="C31" s="106">
        <f>L36</f>
        <v>0</v>
      </c>
      <c r="D31" s="109">
        <f>(C31*Lapas1!E25)</f>
        <v>0</v>
      </c>
      <c r="F31" s="16"/>
      <c r="G31" s="121" t="s">
        <v>122</v>
      </c>
      <c r="H31" s="102"/>
      <c r="I31" s="102"/>
      <c r="J31" s="102"/>
      <c r="K31" s="102"/>
      <c r="L31" s="102"/>
      <c r="M31" s="102"/>
      <c r="N31" s="102"/>
      <c r="O31" s="103"/>
      <c r="P31" s="122"/>
      <c r="Q31" s="16"/>
    </row>
    <row r="32" spans="1:17" ht="39" customHeight="1" x14ac:dyDescent="0.2">
      <c r="A32" s="131" t="s">
        <v>127</v>
      </c>
      <c r="B32" s="130" t="s">
        <v>110</v>
      </c>
      <c r="C32" s="107">
        <f>M36</f>
        <v>0</v>
      </c>
      <c r="D32" s="109">
        <f>(C32*Lapas1!E22)</f>
        <v>0</v>
      </c>
      <c r="F32" s="16"/>
      <c r="G32" s="121" t="s">
        <v>122</v>
      </c>
      <c r="H32" s="123"/>
      <c r="I32" s="123"/>
      <c r="J32" s="123"/>
      <c r="K32" s="123"/>
      <c r="L32" s="123"/>
      <c r="M32" s="123"/>
      <c r="N32" s="123"/>
      <c r="O32" s="392"/>
      <c r="P32" s="122"/>
      <c r="Q32" s="16"/>
    </row>
    <row r="33" spans="1:17" ht="39" customHeight="1" x14ac:dyDescent="0.2">
      <c r="A33" s="131" t="s">
        <v>128</v>
      </c>
      <c r="B33" s="130" t="s">
        <v>110</v>
      </c>
      <c r="C33" s="107">
        <f>N36</f>
        <v>0</v>
      </c>
      <c r="D33" s="109">
        <f>(C33*Lapas1!E18)</f>
        <v>0</v>
      </c>
      <c r="F33" s="16"/>
      <c r="G33" s="121" t="s">
        <v>122</v>
      </c>
      <c r="H33" s="123"/>
      <c r="I33" s="123"/>
      <c r="J33" s="123"/>
      <c r="K33" s="123"/>
      <c r="L33" s="123"/>
      <c r="M33" s="123"/>
      <c r="N33" s="123"/>
      <c r="O33" s="392"/>
      <c r="P33" s="122"/>
      <c r="Q33" s="16"/>
    </row>
    <row r="34" spans="1:17" ht="39" customHeight="1" x14ac:dyDescent="0.2">
      <c r="A34" s="131" t="s">
        <v>129</v>
      </c>
      <c r="B34" s="389" t="s">
        <v>110</v>
      </c>
      <c r="C34" s="107">
        <f>O36</f>
        <v>0</v>
      </c>
      <c r="D34" s="390">
        <f>(C34*Lapas1!E24)</f>
        <v>0</v>
      </c>
      <c r="F34" s="16"/>
      <c r="G34" s="124" t="s">
        <v>122</v>
      </c>
      <c r="H34" s="123"/>
      <c r="I34" s="123"/>
      <c r="J34" s="123"/>
      <c r="K34" s="123"/>
      <c r="L34" s="123"/>
      <c r="M34" s="123"/>
      <c r="N34" s="123"/>
      <c r="O34" s="392"/>
      <c r="P34" s="122"/>
      <c r="Q34" s="16"/>
    </row>
    <row r="35" spans="1:17" ht="39" customHeight="1" thickBot="1" x14ac:dyDescent="0.25">
      <c r="A35" s="131" t="s">
        <v>337</v>
      </c>
      <c r="B35" s="389" t="s">
        <v>110</v>
      </c>
      <c r="C35" s="107">
        <f>P36</f>
        <v>0</v>
      </c>
      <c r="D35" s="110">
        <f>(C35*Lapas1!G31)</f>
        <v>0</v>
      </c>
      <c r="F35" s="16"/>
      <c r="G35" s="393" t="s">
        <v>122</v>
      </c>
      <c r="H35" s="394"/>
      <c r="I35" s="394"/>
      <c r="J35" s="394"/>
      <c r="K35" s="394"/>
      <c r="L35" s="394"/>
      <c r="M35" s="394"/>
      <c r="N35" s="394"/>
      <c r="O35" s="395"/>
      <c r="P35" s="396"/>
      <c r="Q35" s="16"/>
    </row>
    <row r="36" spans="1:17" ht="60.6" customHeight="1" thickBot="1" x14ac:dyDescent="0.25">
      <c r="A36" s="143" t="s">
        <v>130</v>
      </c>
      <c r="B36" s="144" t="s">
        <v>111</v>
      </c>
      <c r="C36" s="112">
        <f>SUM(D27:D35)</f>
        <v>0</v>
      </c>
      <c r="D36" s="32"/>
      <c r="F36" s="16"/>
      <c r="G36" s="114" t="s">
        <v>131</v>
      </c>
      <c r="H36" s="115">
        <f t="shared" ref="H36:O36" si="0">SUM(H27:H34)</f>
        <v>0</v>
      </c>
      <c r="I36" s="116">
        <f t="shared" si="0"/>
        <v>0</v>
      </c>
      <c r="J36" s="116">
        <f t="shared" si="0"/>
        <v>0</v>
      </c>
      <c r="K36" s="116">
        <f t="shared" si="0"/>
        <v>0</v>
      </c>
      <c r="L36" s="116">
        <f t="shared" si="0"/>
        <v>0</v>
      </c>
      <c r="M36" s="116">
        <f t="shared" si="0"/>
        <v>0</v>
      </c>
      <c r="N36" s="116">
        <f t="shared" si="0"/>
        <v>0</v>
      </c>
      <c r="O36" s="117">
        <f t="shared" si="0"/>
        <v>0</v>
      </c>
      <c r="P36" s="391">
        <f>SUM(P27:P35)</f>
        <v>0</v>
      </c>
      <c r="Q36" s="16"/>
    </row>
    <row r="37" spans="1:17" ht="57.6" customHeight="1" thickBot="1" x14ac:dyDescent="0.25">
      <c r="A37" s="145" t="s">
        <v>132</v>
      </c>
      <c r="B37" s="146" t="s">
        <v>110</v>
      </c>
      <c r="C37" s="113">
        <f>SUM(C27:C35)</f>
        <v>0</v>
      </c>
      <c r="D37" s="32"/>
      <c r="F37" s="16"/>
      <c r="G37" s="33"/>
      <c r="H37" s="33"/>
      <c r="I37" s="33"/>
      <c r="J37" s="33"/>
      <c r="K37" s="33"/>
      <c r="L37" s="33"/>
      <c r="M37" s="33"/>
      <c r="N37" s="33"/>
      <c r="O37" s="33"/>
      <c r="P37" s="33"/>
      <c r="Q37" s="16"/>
    </row>
    <row r="38" spans="1:17" ht="12.6" x14ac:dyDescent="0.2">
      <c r="F38" s="16"/>
      <c r="G38" s="16"/>
      <c r="H38" s="16"/>
      <c r="I38" s="16"/>
      <c r="J38" s="16"/>
      <c r="K38" s="16"/>
      <c r="L38" s="16"/>
      <c r="M38" s="16"/>
      <c r="N38" s="16"/>
      <c r="O38" s="16"/>
      <c r="P38" s="16"/>
      <c r="Q38" s="16"/>
    </row>
    <row r="39" spans="1:17" ht="12.6" x14ac:dyDescent="0.2">
      <c r="F39" s="16"/>
      <c r="G39" s="16"/>
      <c r="H39" s="16"/>
      <c r="I39" s="16"/>
      <c r="J39" s="16"/>
      <c r="K39" s="16"/>
      <c r="L39" s="16"/>
      <c r="M39" s="16"/>
      <c r="N39" s="16"/>
      <c r="O39" s="16"/>
      <c r="P39" s="16"/>
      <c r="Q39" s="16"/>
    </row>
    <row r="40" spans="1:17" ht="13.2" thickBot="1" x14ac:dyDescent="0.25">
      <c r="A40" s="16"/>
      <c r="B40" s="16"/>
      <c r="C40" s="16"/>
      <c r="F40" s="16"/>
      <c r="G40" s="16"/>
      <c r="H40" s="16"/>
      <c r="I40" s="16"/>
      <c r="J40" s="16"/>
      <c r="K40" s="16"/>
      <c r="L40" s="16"/>
      <c r="M40" s="16"/>
      <c r="N40" s="16"/>
      <c r="O40" s="16"/>
      <c r="P40" s="16"/>
      <c r="Q40" s="16"/>
    </row>
    <row r="41" spans="1:17" ht="109.5" customHeight="1" thickBot="1" x14ac:dyDescent="0.25">
      <c r="A41" s="273" t="s">
        <v>133</v>
      </c>
      <c r="B41" s="274"/>
      <c r="C41" s="19"/>
      <c r="F41" s="16"/>
      <c r="G41" s="268" t="s">
        <v>134</v>
      </c>
      <c r="H41" s="126" t="s">
        <v>135</v>
      </c>
      <c r="I41" s="126" t="s">
        <v>136</v>
      </c>
      <c r="J41" s="126" t="s">
        <v>137</v>
      </c>
      <c r="K41" s="126" t="s">
        <v>138</v>
      </c>
      <c r="L41" s="126" t="s">
        <v>139</v>
      </c>
      <c r="M41" s="126" t="s">
        <v>140</v>
      </c>
      <c r="N41" s="126" t="s">
        <v>141</v>
      </c>
      <c r="O41" s="126" t="s">
        <v>332</v>
      </c>
      <c r="P41" s="126" t="s">
        <v>335</v>
      </c>
      <c r="Q41" s="16"/>
    </row>
    <row r="42" spans="1:17" ht="51" thickBot="1" x14ac:dyDescent="0.25">
      <c r="A42" s="147" t="s">
        <v>142</v>
      </c>
      <c r="B42" s="127" t="s">
        <v>143</v>
      </c>
      <c r="C42" s="20"/>
      <c r="F42" s="16"/>
      <c r="G42" s="269"/>
      <c r="H42" s="99">
        <f t="shared" ref="H42:P42" si="1">H13-H36</f>
        <v>0</v>
      </c>
      <c r="I42" s="99">
        <f t="shared" si="1"/>
        <v>0</v>
      </c>
      <c r="J42" s="99">
        <f t="shared" si="1"/>
        <v>0</v>
      </c>
      <c r="K42" s="99">
        <f t="shared" si="1"/>
        <v>0</v>
      </c>
      <c r="L42" s="99">
        <f t="shared" si="1"/>
        <v>0</v>
      </c>
      <c r="M42" s="99">
        <f t="shared" si="1"/>
        <v>0</v>
      </c>
      <c r="N42" s="99">
        <f t="shared" si="1"/>
        <v>0</v>
      </c>
      <c r="O42" s="99">
        <f t="shared" si="1"/>
        <v>0</v>
      </c>
      <c r="P42" s="99">
        <f t="shared" si="1"/>
        <v>0</v>
      </c>
      <c r="Q42" s="16"/>
    </row>
    <row r="43" spans="1:17" ht="25.8" thickBot="1" x14ac:dyDescent="0.25">
      <c r="A43" s="148" t="s">
        <v>144</v>
      </c>
      <c r="B43" s="102"/>
      <c r="C43" s="16"/>
      <c r="F43" s="16"/>
      <c r="G43" s="155" t="s">
        <v>145</v>
      </c>
      <c r="H43" s="156" t="e">
        <f>H42/B45</f>
        <v>#DIV/0!</v>
      </c>
      <c r="I43" s="156" t="e">
        <f>I42/B45</f>
        <v>#DIV/0!</v>
      </c>
      <c r="J43" s="156" t="e">
        <f>J42/B45</f>
        <v>#DIV/0!</v>
      </c>
      <c r="K43" s="156" t="e">
        <f>K42/B45</f>
        <v>#DIV/0!</v>
      </c>
      <c r="L43" s="156" t="e">
        <f>L42/B45</f>
        <v>#DIV/0!</v>
      </c>
      <c r="M43" s="156" t="e">
        <f>M42/B45</f>
        <v>#DIV/0!</v>
      </c>
      <c r="N43" s="156" t="e">
        <f>N42/B45</f>
        <v>#DIV/0!</v>
      </c>
      <c r="O43" s="156" t="e">
        <f>O42/B45</f>
        <v>#DIV/0!</v>
      </c>
      <c r="P43" s="156" t="e">
        <f>P42/B45</f>
        <v>#DIV/0!</v>
      </c>
      <c r="Q43" s="16"/>
    </row>
    <row r="44" spans="1:17" ht="39" customHeight="1" thickBot="1" x14ac:dyDescent="0.25">
      <c r="A44" s="149" t="s">
        <v>146</v>
      </c>
      <c r="B44" s="150"/>
      <c r="C44" s="16"/>
      <c r="F44" s="16"/>
      <c r="G44" s="157" t="s">
        <v>147</v>
      </c>
      <c r="H44" s="158" t="e">
        <f>H43*Lapas1!E23</f>
        <v>#DIV/0!</v>
      </c>
      <c r="I44" s="158" t="e">
        <f>I43*Lapas1!E17</f>
        <v>#DIV/0!</v>
      </c>
      <c r="J44" s="158" t="e">
        <f>J43*Lapas1!G30</f>
        <v>#DIV/0!</v>
      </c>
      <c r="K44" s="158" t="e">
        <f>K43*Lapas1!E20</f>
        <v>#DIV/0!</v>
      </c>
      <c r="L44" s="158" t="e">
        <f>L43*Lapas1!E25</f>
        <v>#DIV/0!</v>
      </c>
      <c r="M44" s="158" t="e">
        <f>M43*Lapas1!E22</f>
        <v>#DIV/0!</v>
      </c>
      <c r="N44" s="158" t="e">
        <f>N43*Lapas1!E18</f>
        <v>#DIV/0!</v>
      </c>
      <c r="O44" s="158" t="e">
        <f>O43*Lapas1!E24</f>
        <v>#DIV/0!</v>
      </c>
      <c r="P44" s="158" t="e">
        <f>P43*Lapas1!G31</f>
        <v>#DIV/0!</v>
      </c>
      <c r="Q44" s="16"/>
    </row>
    <row r="45" spans="1:17" ht="25.2" x14ac:dyDescent="0.2">
      <c r="A45" s="151" t="s">
        <v>148</v>
      </c>
      <c r="B45" s="152">
        <f>SUM(B43:B44)</f>
        <v>0</v>
      </c>
      <c r="C45" s="16"/>
      <c r="F45" s="16"/>
      <c r="G45" s="29"/>
      <c r="H45" s="28"/>
      <c r="I45" s="28"/>
      <c r="J45" s="28"/>
      <c r="K45" s="28"/>
      <c r="L45" s="28"/>
      <c r="M45" s="28"/>
      <c r="N45" s="28"/>
      <c r="O45" s="28"/>
      <c r="P45" s="28"/>
      <c r="Q45" s="16"/>
    </row>
    <row r="46" spans="1:17" ht="43.5" customHeight="1" x14ac:dyDescent="0.2">
      <c r="A46" s="153" t="s">
        <v>149</v>
      </c>
      <c r="B46" s="154" t="e">
        <f>SUM(H44:P44)</f>
        <v>#DIV/0!</v>
      </c>
      <c r="C46" s="16"/>
      <c r="F46" s="16"/>
      <c r="G46" s="29"/>
      <c r="H46" s="28"/>
      <c r="I46" s="28"/>
      <c r="J46" s="28"/>
      <c r="K46" s="28"/>
      <c r="L46" s="28"/>
      <c r="M46" s="28"/>
      <c r="N46" s="28"/>
      <c r="O46" s="28"/>
      <c r="P46" s="28"/>
      <c r="Q46" s="16"/>
    </row>
    <row r="47" spans="1:17" ht="12.6" x14ac:dyDescent="0.2">
      <c r="A47" s="16"/>
      <c r="B47" s="16"/>
      <c r="C47" s="16"/>
      <c r="F47" s="16"/>
      <c r="G47" s="16"/>
      <c r="H47" s="16"/>
      <c r="I47" s="16"/>
      <c r="J47" s="16"/>
      <c r="K47" s="16"/>
      <c r="L47" s="16"/>
      <c r="M47" s="16"/>
      <c r="N47" s="16"/>
      <c r="O47" s="16"/>
      <c r="P47" s="16"/>
      <c r="Q47" s="16"/>
    </row>
    <row r="48" spans="1:17" ht="12.6" x14ac:dyDescent="0.2">
      <c r="F48" s="16"/>
      <c r="G48" s="16"/>
      <c r="H48" s="16"/>
      <c r="I48" s="16"/>
      <c r="J48" s="16"/>
      <c r="K48" s="16"/>
      <c r="L48" s="16"/>
      <c r="M48" s="16"/>
      <c r="N48" s="16"/>
      <c r="O48" s="16"/>
      <c r="P48" s="16"/>
      <c r="Q48" s="16"/>
    </row>
    <row r="49" spans="1:17" ht="12.6" x14ac:dyDescent="0.2">
      <c r="F49" s="16"/>
      <c r="G49" s="16"/>
      <c r="H49" s="16"/>
      <c r="I49" s="16"/>
      <c r="J49" s="16"/>
      <c r="K49" s="16"/>
      <c r="L49" s="16"/>
      <c r="M49" s="16"/>
      <c r="N49" s="16"/>
      <c r="O49" s="16"/>
      <c r="P49" s="16"/>
      <c r="Q49" s="16"/>
    </row>
    <row r="50" spans="1:17" ht="13.2" thickBot="1" x14ac:dyDescent="0.25">
      <c r="A50" s="16"/>
      <c r="B50" s="16"/>
      <c r="C50" s="16"/>
      <c r="F50" s="16"/>
      <c r="G50" s="16"/>
      <c r="H50" s="16"/>
      <c r="I50" s="16"/>
      <c r="J50" s="16"/>
      <c r="K50" s="16"/>
      <c r="L50" s="16"/>
      <c r="M50" s="16"/>
      <c r="N50" s="16"/>
      <c r="O50" s="16"/>
      <c r="P50" s="16"/>
      <c r="Q50" s="16"/>
    </row>
    <row r="51" spans="1:17" ht="87.75" customHeight="1" thickBot="1" x14ac:dyDescent="0.25">
      <c r="A51" s="271" t="s">
        <v>150</v>
      </c>
      <c r="B51" s="272"/>
      <c r="C51" s="19"/>
      <c r="D51" s="18"/>
      <c r="F51" s="16"/>
      <c r="G51" s="268" t="s">
        <v>151</v>
      </c>
      <c r="H51" s="168" t="s">
        <v>152</v>
      </c>
      <c r="I51" s="169" t="s">
        <v>153</v>
      </c>
      <c r="J51" s="169" t="s">
        <v>154</v>
      </c>
      <c r="K51" s="169" t="s">
        <v>155</v>
      </c>
      <c r="L51" s="169" t="s">
        <v>156</v>
      </c>
      <c r="M51" s="169" t="s">
        <v>157</v>
      </c>
      <c r="N51" s="169" t="s">
        <v>158</v>
      </c>
      <c r="O51" s="170" t="s">
        <v>333</v>
      </c>
      <c r="P51" s="170" t="s">
        <v>336</v>
      </c>
      <c r="Q51" s="16"/>
    </row>
    <row r="52" spans="1:17" ht="60.6" customHeight="1" thickBot="1" x14ac:dyDescent="0.25">
      <c r="A52" s="166" t="s">
        <v>142</v>
      </c>
      <c r="B52" s="167" t="s">
        <v>143</v>
      </c>
      <c r="C52" s="20"/>
      <c r="F52" s="16"/>
      <c r="G52" s="270"/>
      <c r="H52" s="171">
        <f t="shared" ref="H52:O52" si="2">H13</f>
        <v>0</v>
      </c>
      <c r="I52" s="99">
        <f t="shared" si="2"/>
        <v>0</v>
      </c>
      <c r="J52" s="99">
        <f t="shared" ref="J52" si="3">J13</f>
        <v>0</v>
      </c>
      <c r="K52" s="99">
        <f t="shared" si="2"/>
        <v>0</v>
      </c>
      <c r="L52" s="99">
        <f t="shared" si="2"/>
        <v>0</v>
      </c>
      <c r="M52" s="106">
        <f t="shared" si="2"/>
        <v>0</v>
      </c>
      <c r="N52" s="106">
        <f t="shared" si="2"/>
        <v>0</v>
      </c>
      <c r="O52" s="172">
        <f t="shared" si="2"/>
        <v>0</v>
      </c>
      <c r="P52" s="172">
        <f t="shared" ref="P52" si="4">P13</f>
        <v>0</v>
      </c>
      <c r="Q52" s="16"/>
    </row>
    <row r="53" spans="1:17" ht="25.5" customHeight="1" thickBot="1" x14ac:dyDescent="0.25">
      <c r="A53" s="159" t="s">
        <v>159</v>
      </c>
      <c r="B53" s="160"/>
      <c r="C53" s="16"/>
      <c r="F53" s="16"/>
      <c r="G53" s="173" t="s">
        <v>160</v>
      </c>
      <c r="H53" s="156" t="e">
        <f>H52/B55</f>
        <v>#DIV/0!</v>
      </c>
      <c r="I53" s="156" t="e">
        <f>I52/B55</f>
        <v>#DIV/0!</v>
      </c>
      <c r="J53" s="156" t="e">
        <f>J52/B55</f>
        <v>#DIV/0!</v>
      </c>
      <c r="K53" s="156" t="e">
        <f>K52/B55</f>
        <v>#DIV/0!</v>
      </c>
      <c r="L53" s="156" t="e">
        <f>L52/B55</f>
        <v>#DIV/0!</v>
      </c>
      <c r="M53" s="156" t="e">
        <f>M52/B55</f>
        <v>#DIV/0!</v>
      </c>
      <c r="N53" s="156" t="e">
        <f>N52/B55</f>
        <v>#DIV/0!</v>
      </c>
      <c r="O53" s="174" t="e">
        <f>O52/B55</f>
        <v>#DIV/0!</v>
      </c>
      <c r="P53" s="174" t="e">
        <f>P52/B55</f>
        <v>#DIV/0!</v>
      </c>
      <c r="Q53" s="16"/>
    </row>
    <row r="54" spans="1:17" ht="25.95" customHeight="1" thickBot="1" x14ac:dyDescent="0.25">
      <c r="A54" s="161" t="s">
        <v>146</v>
      </c>
      <c r="B54" s="162"/>
      <c r="C54" s="16"/>
      <c r="F54" s="16"/>
      <c r="G54" s="157" t="s">
        <v>161</v>
      </c>
      <c r="H54" s="158" t="e">
        <f>H53*Lapas1!E23</f>
        <v>#DIV/0!</v>
      </c>
      <c r="I54" s="158" t="e">
        <f>I53*Lapas1!E17</f>
        <v>#DIV/0!</v>
      </c>
      <c r="J54" s="158" t="e">
        <f>J53*Lapas1!G30</f>
        <v>#DIV/0!</v>
      </c>
      <c r="K54" s="158" t="e">
        <f>K53*Lapas1!E20</f>
        <v>#DIV/0!</v>
      </c>
      <c r="L54" s="158" t="e">
        <f>L53*Lapas1!E25</f>
        <v>#DIV/0!</v>
      </c>
      <c r="M54" s="158" t="e">
        <f>M53*Lapas1!E22</f>
        <v>#DIV/0!</v>
      </c>
      <c r="N54" s="158" t="e">
        <f>N53*Lapas1!E18</f>
        <v>#DIV/0!</v>
      </c>
      <c r="O54" s="175" t="e">
        <f>O53*Lapas1!E24</f>
        <v>#DIV/0!</v>
      </c>
      <c r="P54" s="175" t="e">
        <f>P53*Lapas1!G31</f>
        <v>#DIV/0!</v>
      </c>
      <c r="Q54" s="16"/>
    </row>
    <row r="55" spans="1:17" ht="25.2" x14ac:dyDescent="0.2">
      <c r="A55" s="163" t="s">
        <v>148</v>
      </c>
      <c r="B55" s="164">
        <f>SUM(B53:B54)</f>
        <v>0</v>
      </c>
      <c r="C55" s="16"/>
      <c r="F55" s="16"/>
      <c r="G55" s="29"/>
      <c r="H55" s="28"/>
      <c r="I55" s="28"/>
      <c r="J55" s="28"/>
      <c r="K55" s="28"/>
      <c r="L55" s="28"/>
      <c r="M55" s="28"/>
      <c r="N55" s="28"/>
      <c r="O55" s="28"/>
      <c r="P55" s="28"/>
      <c r="Q55" s="16"/>
    </row>
    <row r="56" spans="1:17" ht="37.799999999999997" x14ac:dyDescent="0.2">
      <c r="A56" s="165" t="s">
        <v>149</v>
      </c>
      <c r="B56" s="154" t="e">
        <f>SUM(H54:P54)</f>
        <v>#DIV/0!</v>
      </c>
      <c r="C56" s="16"/>
      <c r="F56" s="16"/>
      <c r="G56" s="29"/>
      <c r="H56" s="28"/>
      <c r="I56" s="28"/>
      <c r="J56" s="28"/>
      <c r="K56" s="28"/>
      <c r="L56" s="28"/>
      <c r="M56" s="28"/>
      <c r="N56" s="28"/>
      <c r="O56" s="28"/>
      <c r="P56" s="28"/>
      <c r="Q56" s="16"/>
    </row>
    <row r="57" spans="1:17" ht="12.6" x14ac:dyDescent="0.2">
      <c r="A57" s="16"/>
      <c r="B57" s="16"/>
      <c r="C57" s="16"/>
      <c r="F57" s="16"/>
      <c r="G57" s="16"/>
      <c r="H57" s="16"/>
      <c r="I57" s="16"/>
      <c r="J57" s="16"/>
      <c r="K57" s="16"/>
      <c r="L57" s="16"/>
      <c r="M57" s="16"/>
      <c r="N57" s="16"/>
      <c r="O57" s="16"/>
      <c r="P57" s="16"/>
      <c r="Q57" s="16"/>
    </row>
    <row r="58" spans="1:17" ht="12.75" customHeight="1" x14ac:dyDescent="0.2">
      <c r="A58" s="28"/>
      <c r="B58" s="28"/>
      <c r="C58" s="28"/>
      <c r="D58" s="27"/>
      <c r="E58" s="27"/>
      <c r="F58" s="28"/>
      <c r="G58" s="28"/>
      <c r="H58" s="28"/>
      <c r="I58" s="28"/>
      <c r="J58" s="28"/>
      <c r="K58" s="28"/>
      <c r="L58" s="28"/>
      <c r="M58" s="28"/>
      <c r="N58" s="28"/>
      <c r="O58" s="28"/>
      <c r="P58" s="28"/>
      <c r="Q58" s="28"/>
    </row>
  </sheetData>
  <mergeCells count="10">
    <mergeCell ref="A7:C7"/>
    <mergeCell ref="A8:C8"/>
    <mergeCell ref="A9:C9"/>
    <mergeCell ref="A26:C26"/>
    <mergeCell ref="A12:C12"/>
    <mergeCell ref="G41:G42"/>
    <mergeCell ref="G51:G52"/>
    <mergeCell ref="A51:B51"/>
    <mergeCell ref="A41:B41"/>
    <mergeCell ref="A25:C25"/>
  </mergeCells>
  <hyperlinks>
    <hyperlink ref="G3" r:id="rId1" display="https://www.e-tar.lt/portal/lt/legalAct/TAR.A3AC13936022/asr" xr:uid="{AA377B7C-9B56-4F5A-95A1-B060FE747859}"/>
    <hyperlink ref="G4" r:id="rId2" xr:uid="{1B1D97A8-A066-46BD-9856-A1C36015B39B}"/>
    <hyperlink ref="G5" r:id="rId3" display="https://aaa.lrv.lt/uploads/aaa/documents/files/NIR_2022 04 15 FINAL.pdf" xr:uid="{18980EEA-A9FA-4EF7-8C5A-F8C7614C88D0}"/>
  </hyperlinks>
  <pageMargins left="0.7" right="0.7" top="0.75" bottom="0.7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321CB-F731-4463-BFF7-2DB8C331EF5B}">
  <dimension ref="A1:K31"/>
  <sheetViews>
    <sheetView topLeftCell="A19" workbookViewId="0">
      <selection activeCell="E29" sqref="E29"/>
    </sheetView>
  </sheetViews>
  <sheetFormatPr defaultRowHeight="14.4" x14ac:dyDescent="0.3"/>
  <cols>
    <col min="2" max="2" width="36.44140625" customWidth="1"/>
    <col min="3" max="5" width="18" customWidth="1"/>
  </cols>
  <sheetData>
    <row r="1" spans="1:6" x14ac:dyDescent="0.3">
      <c r="A1" t="s">
        <v>162</v>
      </c>
    </row>
    <row r="3" spans="1:6" x14ac:dyDescent="0.3">
      <c r="A3" t="s">
        <v>163</v>
      </c>
      <c r="B3">
        <v>2.512E-2</v>
      </c>
      <c r="C3" t="s">
        <v>164</v>
      </c>
      <c r="D3" t="s">
        <v>165</v>
      </c>
      <c r="E3" t="s">
        <v>166</v>
      </c>
      <c r="F3" s="1" t="s">
        <v>99</v>
      </c>
    </row>
    <row r="4" spans="1:6" x14ac:dyDescent="0.3">
      <c r="A4" t="s">
        <v>167</v>
      </c>
      <c r="B4">
        <v>4.2909999999999997E-2</v>
      </c>
      <c r="C4" t="s">
        <v>164</v>
      </c>
      <c r="D4" t="s">
        <v>165</v>
      </c>
      <c r="E4" t="s">
        <v>166</v>
      </c>
      <c r="F4" s="1" t="s">
        <v>99</v>
      </c>
    </row>
    <row r="5" spans="1:6" x14ac:dyDescent="0.3">
      <c r="A5" t="s">
        <v>168</v>
      </c>
      <c r="B5">
        <v>10.4</v>
      </c>
      <c r="C5" t="s">
        <v>169</v>
      </c>
      <c r="D5" t="s">
        <v>165</v>
      </c>
      <c r="E5" t="s">
        <v>166</v>
      </c>
    </row>
    <row r="10" spans="1:6" x14ac:dyDescent="0.3">
      <c r="B10" t="s">
        <v>170</v>
      </c>
    </row>
    <row r="11" spans="1:6" x14ac:dyDescent="0.3">
      <c r="B11" s="1" t="s">
        <v>96</v>
      </c>
    </row>
    <row r="12" spans="1:6" ht="15" thickBot="1" x14ac:dyDescent="0.35"/>
    <row r="13" spans="1:6" ht="18" x14ac:dyDescent="0.3">
      <c r="A13" s="2" t="s">
        <v>171</v>
      </c>
      <c r="B13" s="280" t="s">
        <v>172</v>
      </c>
      <c r="C13" s="3" t="s">
        <v>173</v>
      </c>
      <c r="D13" s="3" t="s">
        <v>174</v>
      </c>
      <c r="E13" s="282" t="s">
        <v>175</v>
      </c>
    </row>
    <row r="14" spans="1:6" ht="16.2" thickBot="1" x14ac:dyDescent="0.35">
      <c r="A14" s="4" t="s">
        <v>176</v>
      </c>
      <c r="B14" s="281"/>
      <c r="C14" s="5" t="s">
        <v>177</v>
      </c>
      <c r="D14" s="5" t="s">
        <v>177</v>
      </c>
      <c r="E14" s="283"/>
    </row>
    <row r="15" spans="1:6" ht="27.6" customHeight="1" thickBot="1" x14ac:dyDescent="0.35">
      <c r="A15" s="4" t="s">
        <v>93</v>
      </c>
      <c r="B15" s="6" t="s">
        <v>178</v>
      </c>
      <c r="C15" s="5">
        <v>1.1000000000000001</v>
      </c>
      <c r="D15" s="5">
        <v>0</v>
      </c>
      <c r="E15" s="5">
        <v>0.28999999999999998</v>
      </c>
    </row>
    <row r="16" spans="1:6" ht="27.6" customHeight="1" thickBot="1" x14ac:dyDescent="0.35">
      <c r="A16" s="4" t="s">
        <v>98</v>
      </c>
      <c r="B16" s="6" t="s">
        <v>179</v>
      </c>
      <c r="C16" s="5">
        <v>1.1000000000000001</v>
      </c>
      <c r="D16" s="5">
        <v>0</v>
      </c>
      <c r="E16" s="5">
        <v>0.28999999999999998</v>
      </c>
    </row>
    <row r="17" spans="1:11" ht="27.6" customHeight="1" thickBot="1" x14ac:dyDescent="0.35">
      <c r="A17" s="4" t="s">
        <v>180</v>
      </c>
      <c r="B17" s="6" t="s">
        <v>181</v>
      </c>
      <c r="C17" s="5">
        <v>1.1000000000000001</v>
      </c>
      <c r="D17" s="5">
        <v>0</v>
      </c>
      <c r="E17" s="5">
        <v>0.28999999999999998</v>
      </c>
    </row>
    <row r="18" spans="1:11" ht="27.6" customHeight="1" thickBot="1" x14ac:dyDescent="0.35">
      <c r="A18" s="4" t="s">
        <v>182</v>
      </c>
      <c r="B18" s="6" t="s">
        <v>183</v>
      </c>
      <c r="C18" s="5">
        <v>1.1000000000000001</v>
      </c>
      <c r="D18" s="5">
        <v>0</v>
      </c>
      <c r="E18" s="5">
        <v>0.22</v>
      </c>
    </row>
    <row r="19" spans="1:11" ht="27.6" customHeight="1" thickBot="1" x14ac:dyDescent="0.35">
      <c r="A19" s="4" t="s">
        <v>184</v>
      </c>
      <c r="B19" s="6" t="s">
        <v>185</v>
      </c>
      <c r="C19" s="5">
        <v>1.1000000000000001</v>
      </c>
      <c r="D19" s="5">
        <v>0</v>
      </c>
      <c r="E19" s="5">
        <v>0.36</v>
      </c>
    </row>
    <row r="20" spans="1:11" ht="27.6" customHeight="1" thickBot="1" x14ac:dyDescent="0.35">
      <c r="A20" s="4" t="s">
        <v>186</v>
      </c>
      <c r="B20" s="6" t="s">
        <v>187</v>
      </c>
      <c r="C20" s="5">
        <v>1.2</v>
      </c>
      <c r="D20" s="5">
        <v>0</v>
      </c>
      <c r="E20" s="5">
        <v>0.36</v>
      </c>
    </row>
    <row r="21" spans="1:11" ht="27.6" customHeight="1" thickBot="1" x14ac:dyDescent="0.35">
      <c r="A21" s="4"/>
      <c r="B21" s="7" t="s">
        <v>188</v>
      </c>
      <c r="C21" s="8"/>
      <c r="D21" s="8"/>
      <c r="E21" s="8">
        <f>0.3*E20</f>
        <v>0.108</v>
      </c>
    </row>
    <row r="22" spans="1:11" ht="27.6" customHeight="1" thickBot="1" x14ac:dyDescent="0.35">
      <c r="A22" s="4" t="s">
        <v>189</v>
      </c>
      <c r="B22" s="6" t="s">
        <v>190</v>
      </c>
      <c r="C22" s="5">
        <v>0.2</v>
      </c>
      <c r="D22" s="5">
        <v>1</v>
      </c>
      <c r="E22" s="5">
        <v>0.04</v>
      </c>
    </row>
    <row r="23" spans="1:11" ht="27.6" customHeight="1" thickBot="1" x14ac:dyDescent="0.35">
      <c r="A23" s="4" t="s">
        <v>191</v>
      </c>
      <c r="B23" s="6" t="s">
        <v>192</v>
      </c>
      <c r="C23" s="5">
        <v>1.1000000000000001</v>
      </c>
      <c r="D23" s="5">
        <v>0</v>
      </c>
      <c r="E23" s="5">
        <v>0.22</v>
      </c>
    </row>
    <row r="24" spans="1:11" ht="27.6" customHeight="1" thickBot="1" x14ac:dyDescent="0.35">
      <c r="A24" s="4" t="s">
        <v>193</v>
      </c>
      <c r="B24" s="6" t="s">
        <v>194</v>
      </c>
      <c r="C24" s="5">
        <v>2.2999999999999998</v>
      </c>
      <c r="D24" s="5">
        <v>0.2</v>
      </c>
      <c r="E24" s="9">
        <v>0.42</v>
      </c>
    </row>
    <row r="25" spans="1:11" ht="27.6" customHeight="1" thickBot="1" x14ac:dyDescent="0.35">
      <c r="A25" s="4" t="s">
        <v>195</v>
      </c>
      <c r="B25" s="6" t="s">
        <v>196</v>
      </c>
      <c r="C25" s="5">
        <v>0.62</v>
      </c>
      <c r="D25" s="5">
        <v>0.63</v>
      </c>
      <c r="E25" s="5">
        <v>0.1</v>
      </c>
    </row>
    <row r="27" spans="1:11" x14ac:dyDescent="0.3">
      <c r="A27" s="36" t="s">
        <v>197</v>
      </c>
    </row>
    <row r="29" spans="1:11" ht="86.4" x14ac:dyDescent="0.3">
      <c r="A29" s="37" t="s">
        <v>198</v>
      </c>
      <c r="B29" s="37" t="s">
        <v>199</v>
      </c>
      <c r="C29" s="37" t="s">
        <v>200</v>
      </c>
      <c r="D29" s="37" t="s">
        <v>201</v>
      </c>
      <c r="E29" s="37" t="s">
        <v>202</v>
      </c>
      <c r="F29" s="37" t="s">
        <v>203</v>
      </c>
      <c r="G29" s="37" t="s">
        <v>204</v>
      </c>
    </row>
    <row r="30" spans="1:11" x14ac:dyDescent="0.3">
      <c r="A30" s="38" t="s">
        <v>205</v>
      </c>
      <c r="B30" s="39">
        <v>0.75</v>
      </c>
      <c r="C30" s="39">
        <v>43.99</v>
      </c>
      <c r="D30" s="40">
        <v>9.171915000000002</v>
      </c>
      <c r="E30" s="41"/>
      <c r="F30" s="41"/>
      <c r="G30" s="40">
        <v>0.25</v>
      </c>
      <c r="K30" s="42">
        <v>0.25226618704999998</v>
      </c>
    </row>
    <row r="31" spans="1:11" x14ac:dyDescent="0.3">
      <c r="A31" s="38" t="s">
        <v>206</v>
      </c>
      <c r="B31" s="104"/>
      <c r="C31" s="104"/>
      <c r="D31" s="104"/>
      <c r="E31" s="104"/>
      <c r="F31" s="104"/>
      <c r="G31" s="104">
        <v>0</v>
      </c>
    </row>
  </sheetData>
  <sheetProtection algorithmName="SHA-512" hashValue="UpBvWrCW2KyiWWI3tFW/Rrl6dpf+D6aSTUZjoHW1gt0vpT3JxhTjKcMlFRx6A9IaaP03iEU50/MDjdLxsHFVIw==" saltValue="TCxT1XVxRaXaGMNMUL/fyA==" spinCount="100000" sheet="1" formatCells="0" formatColumns="0" formatRows="0" insertColumns="0" insertRows="0" insertHyperlinks="0" deleteColumns="0" deleteRows="0" sort="0" autoFilter="0" pivotTables="0"/>
  <mergeCells count="2">
    <mergeCell ref="B13:B14"/>
    <mergeCell ref="E13:E14"/>
  </mergeCells>
  <hyperlinks>
    <hyperlink ref="F3" r:id="rId1" display="https://aaa.lrv.lt/uploads/aaa/documents/files/NIR_2022 04 15 FINAL.pdf" xr:uid="{C661E217-46A0-4226-8081-C75E08F9E686}"/>
    <hyperlink ref="F4" r:id="rId2" display="https://aaa.lrv.lt/uploads/aaa/documents/files/NIR_2022 04 15 FINAL.pdf" xr:uid="{B5594B10-68E0-4D02-92AB-4B5A95059AC4}"/>
    <hyperlink ref="B11" r:id="rId3" xr:uid="{6338D969-D0C5-4FFA-9C55-2C0EEA112C95}"/>
    <hyperlink ref="A27" r:id="rId4" xr:uid="{4535CED3-ADD7-459F-B801-C253E02D38DA}"/>
  </hyperlinks>
  <pageMargins left="0.7" right="0.7" top="0.75" bottom="0.75" header="0.3" footer="0.3"/>
  <drawing r:id="rId5"/>
  <legacy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C51BC-7194-47B3-91C2-10E89B98DBA4}">
  <dimension ref="B1:D8"/>
  <sheetViews>
    <sheetView topLeftCell="A4" zoomScale="90" zoomScaleNormal="90" workbookViewId="0">
      <selection activeCell="F4" sqref="F4"/>
    </sheetView>
  </sheetViews>
  <sheetFormatPr defaultRowHeight="14.4" x14ac:dyDescent="0.3"/>
  <cols>
    <col min="1" max="1" width="4.5546875" customWidth="1"/>
    <col min="3" max="3" width="82.88671875" customWidth="1"/>
    <col min="4" max="4" width="79" customWidth="1"/>
  </cols>
  <sheetData>
    <row r="1" spans="2:4" ht="15" thickBot="1" x14ac:dyDescent="0.35"/>
    <row r="2" spans="2:4" ht="15" thickBot="1" x14ac:dyDescent="0.35">
      <c r="B2" s="284" t="s">
        <v>207</v>
      </c>
      <c r="C2" s="285"/>
      <c r="D2" s="286"/>
    </row>
    <row r="3" spans="2:4" ht="95.4" customHeight="1" thickBot="1" x14ac:dyDescent="0.35">
      <c r="B3" s="176" t="s">
        <v>72</v>
      </c>
      <c r="C3" s="177" t="s">
        <v>208</v>
      </c>
      <c r="D3" s="178" t="s">
        <v>209</v>
      </c>
    </row>
    <row r="4" spans="2:4" ht="103.95" customHeight="1" x14ac:dyDescent="0.3">
      <c r="B4" s="183" t="s">
        <v>210</v>
      </c>
      <c r="C4" s="184" t="s">
        <v>211</v>
      </c>
      <c r="D4" s="186"/>
    </row>
    <row r="5" spans="2:4" ht="103.95" customHeight="1" thickBot="1" x14ac:dyDescent="0.35">
      <c r="B5" s="183" t="s">
        <v>212</v>
      </c>
      <c r="C5" s="185" t="s">
        <v>213</v>
      </c>
      <c r="D5" s="186"/>
    </row>
    <row r="6" spans="2:4" ht="103.95" customHeight="1" thickBot="1" x14ac:dyDescent="0.35">
      <c r="B6" s="183" t="s">
        <v>214</v>
      </c>
      <c r="C6" s="185" t="s">
        <v>215</v>
      </c>
      <c r="D6" s="187"/>
    </row>
    <row r="7" spans="2:4" ht="103.95" customHeight="1" thickBot="1" x14ac:dyDescent="0.35">
      <c r="B7" s="183" t="s">
        <v>216</v>
      </c>
      <c r="C7" s="185" t="s">
        <v>217</v>
      </c>
      <c r="D7" s="187"/>
    </row>
    <row r="8" spans="2:4" ht="103.95" customHeight="1" thickBot="1" x14ac:dyDescent="0.35">
      <c r="B8" s="183" t="s">
        <v>218</v>
      </c>
      <c r="C8" s="185" t="s">
        <v>219</v>
      </c>
      <c r="D8" s="187"/>
    </row>
  </sheetData>
  <mergeCells count="1">
    <mergeCell ref="B2:D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D6BC4-1C5A-4E81-9DE1-10795213DFCD}">
  <dimension ref="B1:E6"/>
  <sheetViews>
    <sheetView workbookViewId="0">
      <selection activeCell="C8" sqref="C8"/>
    </sheetView>
  </sheetViews>
  <sheetFormatPr defaultRowHeight="14.4" x14ac:dyDescent="0.3"/>
  <cols>
    <col min="1" max="1" width="3.6640625" customWidth="1"/>
    <col min="3" max="3" width="45.6640625" customWidth="1"/>
    <col min="4" max="4" width="32.33203125" customWidth="1"/>
    <col min="5" max="5" width="54.6640625" customWidth="1"/>
  </cols>
  <sheetData>
    <row r="1" spans="2:5" ht="15" thickBot="1" x14ac:dyDescent="0.35"/>
    <row r="2" spans="2:5" ht="15" thickBot="1" x14ac:dyDescent="0.35">
      <c r="B2" s="284" t="s">
        <v>220</v>
      </c>
      <c r="C2" s="285"/>
      <c r="D2" s="285"/>
      <c r="E2" s="286"/>
    </row>
    <row r="3" spans="2:5" ht="88.2" customHeight="1" thickBot="1" x14ac:dyDescent="0.35">
      <c r="B3" s="194" t="s">
        <v>72</v>
      </c>
      <c r="C3" s="195" t="s">
        <v>221</v>
      </c>
      <c r="D3" s="195" t="s">
        <v>222</v>
      </c>
      <c r="E3" s="196" t="s">
        <v>223</v>
      </c>
    </row>
    <row r="4" spans="2:5" ht="40.950000000000003" customHeight="1" thickBot="1" x14ac:dyDescent="0.35">
      <c r="B4" s="197" t="s">
        <v>224</v>
      </c>
      <c r="C4" s="188" t="s">
        <v>225</v>
      </c>
      <c r="D4" s="189"/>
      <c r="E4" s="190"/>
    </row>
    <row r="5" spans="2:5" ht="40.950000000000003" customHeight="1" thickBot="1" x14ac:dyDescent="0.35">
      <c r="B5" s="197" t="s">
        <v>226</v>
      </c>
      <c r="C5" s="188" t="s">
        <v>225</v>
      </c>
      <c r="D5" s="189"/>
      <c r="E5" s="190"/>
    </row>
    <row r="6" spans="2:5" ht="40.950000000000003" customHeight="1" thickBot="1" x14ac:dyDescent="0.35">
      <c r="B6" s="198" t="s">
        <v>227</v>
      </c>
      <c r="C6" s="191" t="s">
        <v>225</v>
      </c>
      <c r="D6" s="192"/>
      <c r="E6" s="193"/>
    </row>
  </sheetData>
  <mergeCells count="1">
    <mergeCell ref="B2:E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12001-21EB-43C0-8120-67E5EEFF5C0C}">
  <dimension ref="B1:C4"/>
  <sheetViews>
    <sheetView workbookViewId="0">
      <selection activeCell="C13" sqref="C13"/>
    </sheetView>
  </sheetViews>
  <sheetFormatPr defaultRowHeight="14.4" x14ac:dyDescent="0.3"/>
  <cols>
    <col min="1" max="1" width="3.44140625" customWidth="1"/>
    <col min="2" max="2" width="31.6640625" customWidth="1"/>
    <col min="3" max="3" width="71.88671875" customWidth="1"/>
  </cols>
  <sheetData>
    <row r="1" spans="2:3" ht="15" thickBot="1" x14ac:dyDescent="0.35"/>
    <row r="2" spans="2:3" ht="54" customHeight="1" thickBot="1" x14ac:dyDescent="0.35">
      <c r="B2" s="287" t="s">
        <v>228</v>
      </c>
      <c r="C2" s="288"/>
    </row>
    <row r="3" spans="2:3" ht="78" customHeight="1" thickBot="1" x14ac:dyDescent="0.35">
      <c r="B3" s="199" t="s">
        <v>229</v>
      </c>
      <c r="C3" s="200" t="s">
        <v>230</v>
      </c>
    </row>
    <row r="4" spans="2:3" ht="61.2" customHeight="1" thickBot="1" x14ac:dyDescent="0.35">
      <c r="B4" s="201" t="s">
        <v>231</v>
      </c>
      <c r="C4" s="202" t="s">
        <v>232</v>
      </c>
    </row>
  </sheetData>
  <mergeCells count="1">
    <mergeCell ref="B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A7F16E3557754597ADF6E4F37FD247" ma:contentTypeVersion="16" ma:contentTypeDescription="Create a new document." ma:contentTypeScope="" ma:versionID="8bfd33bd4d3351955fabbf871a54f5f7">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4acfbc21975a5438724cf2845c7f30e3"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Props1.xml><?xml version="1.0" encoding="utf-8"?>
<ds:datastoreItem xmlns:ds="http://schemas.openxmlformats.org/officeDocument/2006/customXml" ds:itemID="{7666AC00-E6F2-4E27-B1C5-0E125344FC76}"/>
</file>

<file path=customXml/itemProps2.xml><?xml version="1.0" encoding="utf-8"?>
<ds:datastoreItem xmlns:ds="http://schemas.openxmlformats.org/officeDocument/2006/customXml" ds:itemID="{2277CAAD-00AD-45EF-A1B4-7019BFE138E4}">
  <ds:schemaRefs>
    <ds:schemaRef ds:uri="http://schemas.microsoft.com/sharepoint/v3/contenttype/forms"/>
  </ds:schemaRefs>
</ds:datastoreItem>
</file>

<file path=customXml/itemProps3.xml><?xml version="1.0" encoding="utf-8"?>
<ds:datastoreItem xmlns:ds="http://schemas.openxmlformats.org/officeDocument/2006/customXml" ds:itemID="{A3F45836-6B36-42BD-897F-4C459B6CEE5B}">
  <ds:schemaRefs>
    <ds:schemaRef ds:uri="8fa2b46d-e0e5-4105-8197-5a0c810b9da7"/>
    <ds:schemaRef ds:uri="http://schemas.microsoft.com/office/infopath/2007/PartnerControls"/>
    <ds:schemaRef ds:uri="http://purl.org/dc/dcmitype/"/>
    <ds:schemaRef ds:uri="http://schemas.openxmlformats.org/package/2006/metadata/core-properties"/>
    <ds:schemaRef ds:uri="http://purl.org/dc/elements/1.1/"/>
    <ds:schemaRef ds:uri="http://schemas.microsoft.com/office/2006/documentManagement/types"/>
    <ds:schemaRef ds:uri="7ed14601-a767-49df-87ac-319a5ad53ef2"/>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16</vt:i4>
      </vt:variant>
    </vt:vector>
  </HeadingPairs>
  <TitlesOfParts>
    <vt:vector size="16" baseType="lpstr">
      <vt:lpstr>INSTRUKCIJA</vt:lpstr>
      <vt:lpstr>1. Veiklos ir pajamos</vt:lpstr>
      <vt:lpstr>2. CO2 mažinimas</vt:lpstr>
      <vt:lpstr>3. Energijos taupymas</vt:lpstr>
      <vt:lpstr>Skaičiavimo lentelė</vt:lpstr>
      <vt:lpstr>Lapas1</vt:lpstr>
      <vt:lpstr>4. Tinkamos finansuoti šlaidos</vt:lpstr>
      <vt:lpstr>5. Projekto įgyvendinimo vieta</vt:lpstr>
      <vt:lpstr>6. Veiklai taikomi reikalavimai</vt:lpstr>
      <vt:lpstr>7. Įranga ir techn. sprendimai</vt:lpstr>
      <vt:lpstr>SVV ryšiai</vt:lpstr>
      <vt:lpstr>SVV schema</vt:lpstr>
      <vt:lpstr>SVV sunkumai</vt:lpstr>
      <vt:lpstr>Didelės įmonės ryšiai</vt:lpstr>
      <vt:lpstr>Didelės įmonės schema</vt:lpstr>
      <vt:lpstr>Didelės įmonės sunkumai</vt:lpstr>
    </vt:vector>
  </TitlesOfParts>
  <Manager/>
  <Company>LVPA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Deimantė Spaičienė</dc:creator>
  <cp:keywords/>
  <dc:description/>
  <cp:lastModifiedBy>Deimantė Spaičienė</cp:lastModifiedBy>
  <cp:revision/>
  <dcterms:created xsi:type="dcterms:W3CDTF">2022-10-19T15:09:54Z</dcterms:created>
  <dcterms:modified xsi:type="dcterms:W3CDTF">2023-12-21T16:23:31Z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