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ltenergagen.sharepoint.com/sites/intra/doc/Projekt administravimo skyrius/Katilų keitimo JP 2021-2027 ES investicijų programa/Kvietimo dokumentai/14-17 Kvietimai 04.01/17 Kvietimas Vilniaus iškastinis/"/>
    </mc:Choice>
  </mc:AlternateContent>
  <xr:revisionPtr revIDLastSave="797" documentId="8_{FF913C63-142C-4CF6-9575-05D9B1878107}" xr6:coauthVersionLast="47" xr6:coauthVersionMax="47" xr10:uidLastSave="{8AFEC06B-09BB-4566-B97F-2FCE8B82E8C2}"/>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L35" i="1"/>
  <c r="N34" i="1"/>
  <c r="M34" i="1"/>
  <c r="L34" i="1"/>
  <c r="N32" i="1"/>
  <c r="L21" i="1"/>
  <c r="N21" i="1" s="1"/>
  <c r="L22" i="1"/>
  <c r="L23" i="1"/>
  <c r="L24" i="1"/>
  <c r="L25" i="1"/>
  <c r="N25" i="1" s="1"/>
  <c r="M25" i="1" s="1"/>
  <c r="L26" i="1"/>
  <c r="N26" i="1" s="1"/>
  <c r="L27" i="1"/>
  <c r="N27" i="1" s="1"/>
  <c r="L28" i="1"/>
  <c r="N28" i="1" s="1"/>
  <c r="L29" i="1"/>
  <c r="N29" i="1" s="1"/>
  <c r="L30" i="1"/>
  <c r="N30" i="1" s="1"/>
  <c r="L31" i="1"/>
  <c r="N31" i="1" s="1"/>
  <c r="L32" i="1"/>
  <c r="L33" i="1"/>
  <c r="N33" i="1" s="1"/>
  <c r="M35" i="1" l="1"/>
  <c r="M33" i="1"/>
  <c r="M29" i="1"/>
  <c r="M27" i="1"/>
  <c r="N24" i="1"/>
  <c r="M24" i="1" s="1"/>
  <c r="N23" i="1"/>
  <c r="M23" i="1" s="1"/>
  <c r="N22" i="1"/>
  <c r="M22" i="1" s="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<sst xmlns="http://schemas.openxmlformats.org/spreadsheetml/2006/main" count="90" uniqueCount="77">
  <si>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</si>
  <si>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</si>
  <si>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</si>
  <si>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</si>
  <si>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</si>
  <si>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</si>
  <si>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</si>
  <si>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</si>
  <si>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</si>
  <si>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</si>
  <si>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</si>
  <si>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</si>
  <si>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</si>
  <si>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</si>
  <si>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</si>
  <si>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</si>
  <si>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</si>
  <si>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</si>
  <si>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</si>
  <si>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</si>
  <si>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</si>
  <si>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</si>
  <si>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</si>
  <si>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</si>
  <si>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</si>
  <si>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</si>
  <si>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</si>
  <si>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</si>
  <si>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</si>
  <si>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</si>
  <si>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</si>
  <si>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</si>
  <si>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</si>
  <si>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</si>
  <si>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</si>
  <si>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</si>
  <si>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</si>
  <si>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</si>
  <si>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</si>
  <si>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</si>
  <si>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</si>
  <si>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</si>
  <si>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</si>
  <si>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</si>
  <si>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</si>
  <si>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</si>
  <si>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</si>
  <si>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</si>
  <si>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</si>
  <si>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</si>
  <si>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</si>
  <si>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</si>
  <si>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</si>
  <si>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</si>
  <si>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</si>
  <si>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</si>
  <si>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</si>
  <si>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</si>
  <si>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</si>
  <si>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</si>
  <si>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</si>
  <si>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</si>
  <si>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</si>
  <si>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</si>
  <si>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</si>
  <si>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</si>
  <si>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</si>
  <si>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</si>
  <si>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</si>
  <si>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</si>
  <si>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</si>
  <si>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</si>
  <si>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</si>
  <si>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</si>
  <si>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r>
      <t>03-013-J-0001-J17-</t>
    </r>
    <r>
      <rPr>
        <b/>
        <i/>
        <u/>
        <sz val="14"/>
        <rFont val="Times New Roman"/>
        <family val="1"/>
      </rPr>
      <t>XXXXX</t>
    </r>
    <r>
      <rPr>
        <b/>
        <i/>
        <sz val="14"/>
        <rFont val="Times New Roman"/>
        <family val="1"/>
      </rPr>
      <t xml:space="preserve">
Nurodomi JP projekto penki paskutiniai skaičiai	</t>
    </r>
  </si>
  <si>
    <t>Iškastinį kurą naudojančių katilų keitimas namų ūkiuose (Vilniaus regionas) Nr. 03-013-J-0001-J17</t>
  </si>
  <si>
    <t xml:space="preserve">3.1.4.Iškastinį kurą naudojančių katilų keitimas į efektyvesnes, AEI naudojančias šilumos gamybos technologijas, nekilnojamojo turto objektuose, neprijungtuose prie CŠT visoje Lietuvoje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</si>
</sst>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
      <sz val="1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33" fillId="0" borderId="1" xfId="0" applyFont="1" applyBorder="1" applyAlignment="1">
      <alignment horizontal="center" vertical="top" wrapText="1"/>
    </xf>
    <xf numFmtId="0" fontId="33" fillId="0" borderId="16" xfId="0" applyFont="1" applyBorder="1" applyAlignment="1">
      <alignment horizontal="center" vertical="top" wrapText="1"/>
    </xf>
    <xf numFmtId="0" fontId="33" fillId="0" borderId="7" xfId="0" applyFont="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7" zoomScale="50" zoomScaleNormal="50" workbookViewId="0">
      <selection activeCell="H24" sqref="H24"/>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74</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5" t="s">
        <v>25</v>
      </c>
      <c r="S17" s="105"/>
      <c r="T17" s="105"/>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102"/>
      <c r="P20" s="103"/>
      <c r="Q20" s="103"/>
      <c r="R20" s="103"/>
      <c r="S20" s="103"/>
      <c r="T20" s="104"/>
    </row>
    <row r="21" spans="2:20" ht="46.2" customHeight="1" x14ac:dyDescent="0.3">
      <c r="B21" s="21">
        <v>1</v>
      </c>
      <c r="C21" s="93" t="s">
        <v>76</v>
      </c>
      <c r="D21" s="96" t="s">
        <v>75</v>
      </c>
      <c r="E21" s="36" t="s">
        <v>32</v>
      </c>
      <c r="F21" s="35" t="s">
        <v>33</v>
      </c>
      <c r="G21" s="40" t="s">
        <v>51</v>
      </c>
      <c r="H21" s="39">
        <v>272.39999999999998</v>
      </c>
      <c r="I21" s="23"/>
      <c r="J21" s="43">
        <v>0</v>
      </c>
      <c r="K21" s="24"/>
      <c r="L21" s="45">
        <f t="shared" ref="L21:L35" si="0">ROUND((IF(J21&lt;10,LEFT(J21,4),LEFT(J21,5))*H21),2)</f>
        <v>0</v>
      </c>
      <c r="M21" s="37">
        <f t="shared" ref="M21:M35" si="1">IF(AND(L21&gt;0,L21/2&lt;&gt;N21),ROUND(N21/L21,4)*100,50)</f>
        <v>50</v>
      </c>
      <c r="N21" s="47">
        <f>ROUNDDOWN(L21*0.5,2)</f>
        <v>0</v>
      </c>
      <c r="O21" s="25"/>
      <c r="P21" s="90" t="s">
        <v>70</v>
      </c>
      <c r="Q21" s="25"/>
      <c r="R21" s="31"/>
      <c r="S21" s="25"/>
      <c r="T21" s="32"/>
    </row>
    <row r="22" spans="2:20" ht="48.6" customHeight="1" x14ac:dyDescent="0.3">
      <c r="B22" s="22">
        <v>2</v>
      </c>
      <c r="C22" s="94"/>
      <c r="D22" s="97"/>
      <c r="E22" s="41" t="s">
        <v>34</v>
      </c>
      <c r="F22" s="35" t="s">
        <v>33</v>
      </c>
      <c r="G22" s="38" t="s">
        <v>52</v>
      </c>
      <c r="H22" s="39">
        <v>166.2</v>
      </c>
      <c r="I22" s="23"/>
      <c r="J22" s="43">
        <v>0</v>
      </c>
      <c r="K22" s="24"/>
      <c r="L22" s="45">
        <f t="shared" si="0"/>
        <v>0</v>
      </c>
      <c r="M22" s="37">
        <f t="shared" si="1"/>
        <v>50</v>
      </c>
      <c r="N22" s="47">
        <f t="shared" ref="N22:N35" si="2">ROUNDDOWN(L22*0.5,2)</f>
        <v>0</v>
      </c>
      <c r="O22" s="25"/>
      <c r="P22" s="91"/>
      <c r="Q22" s="25"/>
      <c r="R22" s="31"/>
      <c r="S22" s="25"/>
      <c r="T22" s="32"/>
    </row>
    <row r="23" spans="2:20" ht="46.95" customHeight="1" x14ac:dyDescent="0.3">
      <c r="B23" s="21">
        <v>3</v>
      </c>
      <c r="C23" s="94"/>
      <c r="D23" s="97"/>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94"/>
      <c r="D24" s="97"/>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94"/>
      <c r="D25" s="97"/>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94"/>
      <c r="D26" s="97"/>
      <c r="E26" s="41" t="s">
        <v>38</v>
      </c>
      <c r="F26" s="35" t="s">
        <v>33</v>
      </c>
      <c r="G26" s="38" t="s">
        <v>56</v>
      </c>
      <c r="H26" s="39">
        <v>473.14</v>
      </c>
      <c r="I26" s="23"/>
      <c r="J26" s="43">
        <v>0</v>
      </c>
      <c r="K26" s="24"/>
      <c r="L26" s="45">
        <f t="shared" si="0"/>
        <v>0</v>
      </c>
      <c r="M26" s="37">
        <f t="shared" si="1"/>
        <v>50</v>
      </c>
      <c r="N26" s="47">
        <f t="shared" si="2"/>
        <v>0</v>
      </c>
      <c r="O26" s="25"/>
      <c r="P26" s="91"/>
      <c r="Q26" s="25"/>
      <c r="R26" s="31"/>
      <c r="S26" s="25"/>
      <c r="T26" s="32"/>
    </row>
    <row r="27" spans="2:20" ht="72.599999999999994" customHeight="1" x14ac:dyDescent="0.3">
      <c r="B27" s="21">
        <v>7</v>
      </c>
      <c r="C27" s="94"/>
      <c r="D27" s="97"/>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94"/>
      <c r="D28" s="97"/>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94"/>
      <c r="D29" s="97"/>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94"/>
      <c r="D30" s="97"/>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94"/>
      <c r="D31" s="97"/>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94"/>
      <c r="D32" s="97"/>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94"/>
      <c r="D33" s="97"/>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94"/>
      <c r="D34" s="97"/>
      <c r="E34" s="41" t="s">
        <v>46</v>
      </c>
      <c r="F34" s="35" t="s">
        <v>33</v>
      </c>
      <c r="G34" s="22" t="s">
        <v>64</v>
      </c>
      <c r="H34" s="39">
        <v>1070.67</v>
      </c>
      <c r="I34" s="23"/>
      <c r="J34" s="43">
        <v>0</v>
      </c>
      <c r="K34" s="24"/>
      <c r="L34" s="45">
        <f t="shared" si="0"/>
        <v>0</v>
      </c>
      <c r="M34" s="37">
        <f t="shared" si="1"/>
        <v>50</v>
      </c>
      <c r="N34" s="47">
        <f t="shared" si="2"/>
        <v>0</v>
      </c>
      <c r="O34" s="25"/>
      <c r="P34" s="91"/>
      <c r="Q34" s="25"/>
      <c r="R34" s="31"/>
      <c r="S34" s="25"/>
      <c r="T34" s="32"/>
    </row>
    <row r="35" spans="2:20" ht="69.599999999999994" customHeight="1" x14ac:dyDescent="0.3">
      <c r="B35" s="22">
        <v>15</v>
      </c>
      <c r="C35" s="95"/>
      <c r="D35" s="98"/>
      <c r="E35" s="41" t="s">
        <v>71</v>
      </c>
      <c r="F35" s="35" t="s">
        <v>72</v>
      </c>
      <c r="G35" s="22" t="s">
        <v>73</v>
      </c>
      <c r="H35" s="39">
        <v>316.10000000000002</v>
      </c>
      <c r="I35" s="23"/>
      <c r="J35" s="43">
        <v>0</v>
      </c>
      <c r="K35" s="24"/>
      <c r="L35" s="45">
        <f t="shared" si="0"/>
        <v>0</v>
      </c>
      <c r="M35" s="37">
        <f t="shared" si="1"/>
        <v>50</v>
      </c>
      <c r="N35" s="47">
        <f t="shared" si="2"/>
        <v>0</v>
      </c>
      <c r="O35" s="25"/>
      <c r="P35" s="92"/>
      <c r="Q35" s="25"/>
      <c r="R35" s="31"/>
      <c r="S35" s="25"/>
      <c r="T35" s="32"/>
    </row>
    <row r="36" spans="2:20" ht="55.95" customHeight="1" x14ac:dyDescent="0.3">
      <c r="B36" s="99" t="s">
        <v>30</v>
      </c>
      <c r="C36" s="100"/>
      <c r="D36" s="101"/>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23785-6BBF-45DA-9CBF-C473BAAB1C63}">
  <ds:schemaRefs>
    <ds:schemaRef ds:uri="http://purl.org/dc/terms/"/>
    <ds:schemaRef ds:uri="http://schemas.microsoft.com/office/2006/documentManagement/types"/>
    <ds:schemaRef ds:uri="http://purl.org/dc/elements/1.1/"/>
    <ds:schemaRef ds:uri="57ced1c0-dd17-4bc1-a49b-8d58a8b9fb5a"/>
    <ds:schemaRef ds:uri="http://purl.org/dc/dcmitype/"/>
    <ds:schemaRef ds:uri="http://schemas.microsoft.com/office/infopath/2007/PartnerControls"/>
    <ds:schemaRef ds:uri="http://schemas.openxmlformats.org/package/2006/metadata/core-properties"/>
    <ds:schemaRef ds:uri="fb82805b-4725-417c-9992-107fa9b8f2e4"/>
    <ds:schemaRef ds:uri="dae36cbf-93a9-442d-a8f3-11e84dab39c7"/>
    <ds:schemaRef ds:uri="52cb1114-a659-49af-a8a1-f8a6abfefc2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C0A47D1-C67E-4CED-948D-5312ABA10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2025-03-20T09:42:05Z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