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nagentura.sharepoint.com/sites/Intranetas/Fail serveris/Investicijų valdymo departamentas/VPPS/2021-2027/Vertinimas/DI diegimas/Kvietimo skelbimas/"/>
    </mc:Choice>
  </mc:AlternateContent>
  <xr:revisionPtr revIDLastSave="19" documentId="8_{FBC051A6-92CB-4555-931B-B2604ED0906B}" xr6:coauthVersionLast="47" xr6:coauthVersionMax="47" xr10:uidLastSave="{7FA23029-D2EB-4115-8CD6-D72AFA8CF118}"/>
  <bookViews>
    <workbookView xWindow="-120" yWindow="-120" windowWidth="29040" windowHeight="15720" tabRatio="908" activeTab="6" xr2:uid="{2786B2CD-3772-4A8A-B06F-5E01E5DF2C66}"/>
  </bookViews>
  <sheets>
    <sheet name="Instrukcija (nepildoma)" sheetId="3" r:id="rId1"/>
    <sheet name="Lapas1" sheetId="20" state="hidden" r:id="rId2"/>
    <sheet name="Suvestinė (nepildoma)" sheetId="19" r:id="rId3"/>
    <sheet name="1. Sprendimo aprašymas" sheetId="4" r:id="rId4"/>
    <sheet name="2. Išteklių lentelė" sheetId="1" r:id="rId5"/>
    <sheet name="3. Specialieji kriterijai" sheetId="5" r:id="rId6"/>
    <sheet name="4. Prioritetis krit. Nr.1 " sheetId="6" r:id="rId7"/>
    <sheet name="5. Prioritetis krit. Nr.2 " sheetId="21" r:id="rId8"/>
    <sheet name="6. SVV vertinimas" sheetId="14" r:id="rId9"/>
    <sheet name="6.1. SVV schema" sheetId="13" r:id="rId10"/>
  </sheets>
  <externalReferences>
    <externalReference r:id="rId11"/>
  </externalReferences>
  <definedNames>
    <definedName name="nuosava">[1]Lapas2!$L$7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9" l="1"/>
  <c r="C23" i="19"/>
  <c r="C22" i="19"/>
  <c r="C21" i="19"/>
  <c r="C20" i="19"/>
  <c r="C6" i="19"/>
  <c r="C5" i="19"/>
  <c r="C4" i="19"/>
  <c r="C27" i="19"/>
  <c r="C28" i="19"/>
  <c r="C29" i="19"/>
  <c r="C30" i="19"/>
  <c r="C31" i="19"/>
  <c r="C32" i="19"/>
  <c r="C33" i="19"/>
  <c r="C34" i="19"/>
  <c r="C35" i="19"/>
  <c r="C36" i="19"/>
  <c r="C37" i="19"/>
  <c r="C26" i="19"/>
  <c r="C10" i="19"/>
  <c r="G7" i="1"/>
  <c r="H7" i="1" l="1"/>
  <c r="F9" i="1"/>
  <c r="F10" i="1"/>
  <c r="D9" i="5" l="1"/>
  <c r="G6" i="1"/>
  <c r="H6" i="1" s="1"/>
  <c r="G5" i="1"/>
  <c r="G4" i="1" s="1"/>
  <c r="G9" i="1"/>
  <c r="H9" i="1" s="1"/>
  <c r="E9" i="5"/>
  <c r="G10" i="1"/>
  <c r="H10" i="1" s="1"/>
  <c r="E11" i="5" l="1"/>
  <c r="C17" i="19"/>
  <c r="D11" i="5"/>
  <c r="H5" i="1"/>
  <c r="H4" i="1" s="1"/>
  <c r="G8" i="1"/>
  <c r="G11" i="1" s="1"/>
  <c r="H8" i="1"/>
  <c r="C18" i="19" l="1"/>
  <c r="H11" i="1"/>
  <c r="G12" i="1"/>
  <c r="H12" i="1" s="1"/>
  <c r="H13" i="1" l="1"/>
  <c r="G13" i="1"/>
  <c r="B13" i="19" l="1"/>
  <c r="C13" i="19"/>
  <c r="C15" i="19" l="1"/>
  <c r="C14" i="19"/>
</calcChain>
</file>

<file path=xl/sharedStrings.xml><?xml version="1.0" encoding="utf-8"?>
<sst xmlns="http://schemas.openxmlformats.org/spreadsheetml/2006/main" count="180" uniqueCount="148">
  <si>
    <t>INFORMACIJOS, REIKALINGOS PROJEKTO ATITIKČIAI PROJEKTŲ ATRANKOS KRITERIJAMS ĮVERTINTI, PATEIKIMO LENTELĖ</t>
  </si>
  <si>
    <t>Pildomi tik mėlyname fone esantys laukeliai</t>
  </si>
  <si>
    <t>Duomenys apie PĮP:</t>
  </si>
  <si>
    <t>Pareiškėjo pavadinimas</t>
  </si>
  <si>
    <t>Pareiškėjo (įmonės kodas)</t>
  </si>
  <si>
    <t>Projekto pavadinimas</t>
  </si>
  <si>
    <t>Pareiškėjas turi parengti PĮP ir kartu su PĮP pateikti užpildytą PFSA 3 priedą, kuriame pateikiama informacija, reikalinga projekto atitikčiai projektų atrankos kriterijams įvertinti:</t>
  </si>
  <si>
    <r>
      <t>Prie PĮP gali būti pridedami kiti dokumentai, patvirtinantys ar pagrindžiantys PĮP pateiktą informaciją.
Užpildytas Aprašo 3 priedas teikiamas kartu su PĮP elektroninėje versijoje .</t>
    </r>
    <r>
      <rPr>
        <i/>
        <sz val="11"/>
        <color theme="1"/>
        <rFont val="Times New Roman"/>
        <family val="1"/>
        <charset val="186"/>
      </rPr>
      <t>xlsx</t>
    </r>
    <r>
      <rPr>
        <sz val="11"/>
        <color theme="1"/>
        <rFont val="Times New Roman"/>
        <family val="1"/>
        <charset val="186"/>
      </rPr>
      <t xml:space="preserve"> formatu.
Teikiamoje elektroninėje versijoje turi likti visos skaičiavimams naudotos formulės.</t>
    </r>
  </si>
  <si>
    <t>(nepildoma)</t>
  </si>
  <si>
    <t>Pareiškėjo statusas</t>
  </si>
  <si>
    <t>Mašininis mokymasis  </t>
  </si>
  <si>
    <t>Kompiuterinė rega </t>
  </si>
  <si>
    <t>Išmanioji robotika ir automatizavimas </t>
  </si>
  <si>
    <t>Natūralios kalbos apdorojimas </t>
  </si>
  <si>
    <t>Skaitmeniniai dvyniai </t>
  </si>
  <si>
    <t>Tinkamų finansuoti išlaidų suma be PVM, Eur</t>
  </si>
  <si>
    <t>Prašomas finansavimas, Eur</t>
  </si>
  <si>
    <t>1 lentelė</t>
  </si>
  <si>
    <t>2 lentelė</t>
  </si>
  <si>
    <t>3 lentelė</t>
  </si>
  <si>
    <t>4 lentelė</t>
  </si>
  <si>
    <t>5 lentelė</t>
  </si>
  <si>
    <t>Veikla Nr. 1 (Įrašyti EVRK ir veiklą)</t>
  </si>
  <si>
    <t>Veikla Nr. 2 </t>
  </si>
  <si>
    <t>Veikla Nr. 3 </t>
  </si>
  <si>
    <t>Veikla Nr. n </t>
  </si>
  <si>
    <t>6 lentelė</t>
  </si>
  <si>
    <t>7 lentelė</t>
  </si>
  <si>
    <t>INTENSYVUMAS</t>
  </si>
  <si>
    <t>Išlaidų pavadinimas</t>
  </si>
  <si>
    <t>Matavimo vnt.</t>
  </si>
  <si>
    <t>Kiekis</t>
  </si>
  <si>
    <t>Vieneto kaina be PVM, Eur</t>
  </si>
  <si>
    <t>Išlaidų pagrindimo dokumentų pavadinimas, data ir Nr.</t>
  </si>
  <si>
    <t>Faktinės 1 mėnesio išlaidos, Eur</t>
  </si>
  <si>
    <t>Naudojimo projekte trukmė, mėn.</t>
  </si>
  <si>
    <t>Dokumentai</t>
  </si>
  <si>
    <t>Įrangos pavadinimas</t>
  </si>
  <si>
    <t>pro rata proc.</t>
  </si>
  <si>
    <t xml:space="preserve">Tiesioginių išlaidų suma, Eur </t>
  </si>
  <si>
    <t>Atmintinė (rekomendacijos pildymui)</t>
  </si>
  <si>
    <t>Atsakymas:</t>
  </si>
  <si>
    <t>Pareiškėjo dalyviai</t>
  </si>
  <si>
    <t>Antanas Antanas</t>
  </si>
  <si>
    <t>Domas Domaitis</t>
  </si>
  <si>
    <t>Jonas Jonaitis</t>
  </si>
  <si>
    <t>Petras Petraitis</t>
  </si>
  <si>
    <t>UAB H (P)</t>
  </si>
  <si>
    <t>UAB C (S)</t>
  </si>
  <si>
    <t>UAB B (SE)</t>
  </si>
  <si>
    <t>UAB A (P)</t>
  </si>
  <si>
    <t>Pareiškėjas UAB</t>
  </si>
  <si>
    <t>Pareiškėjo valdomos įmonės</t>
  </si>
  <si>
    <t>UAB E (P)</t>
  </si>
  <si>
    <t>UAB F (S)</t>
  </si>
  <si>
    <t>UAB I (PS)</t>
  </si>
  <si>
    <t>UAB G (P)</t>
  </si>
  <si>
    <t>Eglė Eglaitė</t>
  </si>
  <si>
    <t>Juozas Juozaitis</t>
  </si>
  <si>
    <t>UAB H</t>
  </si>
  <si>
    <t>Sutartiniai ženklai:</t>
  </si>
  <si>
    <t>Fizinis asmuo -</t>
  </si>
  <si>
    <t>Pareiškėjas -</t>
  </si>
  <si>
    <t xml:space="preserve">UAB Paryškintam fone </t>
  </si>
  <si>
    <t>Kitos įmonės-</t>
  </si>
  <si>
    <t>UAB E</t>
  </si>
  <si>
    <t xml:space="preserve">Susijusi įmonė - (S) </t>
  </si>
  <si>
    <t>Partnerinė įmonė - (P)</t>
  </si>
  <si>
    <t>Susijusios partnerinė (SP)</t>
  </si>
  <si>
    <t xml:space="preserve">Direktorius - </t>
  </si>
  <si>
    <t>labai maža</t>
  </si>
  <si>
    <t>maža</t>
  </si>
  <si>
    <t>vidutinė</t>
  </si>
  <si>
    <t>didelė</t>
  </si>
  <si>
    <t xml:space="preserve">1. Dirbtinio intelekto (toliau – DI) produkto ir (arba) sprendimo aprašymas </t>
  </si>
  <si>
    <r>
      <t>1.1.</t>
    </r>
    <r>
      <rPr>
        <sz val="7"/>
        <color theme="1"/>
        <rFont val="Times New Roman"/>
        <family val="1"/>
        <charset val="186"/>
      </rPr>
      <t xml:space="preserve">  </t>
    </r>
    <r>
      <rPr>
        <sz val="12"/>
        <color theme="1"/>
        <rFont val="Times New Roman"/>
        <family val="1"/>
        <charset val="186"/>
      </rPr>
      <t>Numatomo diegti DI produkto ir (arba) sprendimo pavadinimas</t>
    </r>
  </si>
  <si>
    <t>1.2. Trumpas DI produkto ir (arba) sprendimo aprašymas (1–3 sakiniais) </t>
  </si>
  <si>
    <t>1.3. Koks yra pagrindinis DI produkto ir (arba) sprendimo tikslas (pvz.: automatizacija, prognozavimas, analizė, klientų aptarnavimas ir pan.)? </t>
  </si>
  <si>
    <t>1.4. Kokią konkrečią problemą sprendžia šis DI produktas ir (arba) sprendimas? Kas šiuo metu atlieka šią funkciją (žmonės, esami įrankiai) ir kokie yra dabartinės situacijos trūkumai? </t>
  </si>
  <si>
    <t xml:space="preserve">1.5. Kokia finansinė ar nefinansinė vertė (pvz.: efektyvumo augimas procentais, kaštų mažinimas, naujos pajamos, reputacija), tikimasi, bus sukurta pareiškėjui? </t>
  </si>
  <si>
    <t>3. Pareiškėjų vykdomos veiklos priskiriamos Valstybės duomenų agentūros generalinio direktoriaus įsakymu tvirtinamam Ekonominės veiklos rūšių klasifikatoriui (EVRK 2.1 red.),  (toliau – EVRK 2.1 red.) (taikoma vertinant projekto atitiktį 2022–2030 metų ekonomikos transformacijos ir konkurencingumo plėtros programos pažangos priemonės Nr. 05-001-01-05-05 „Skatinti įmones skaitmenizuotis“ veiklos „Skatinti labai mažas, mažas ir vidutines įmones diegtis skaitmenines technologijas, prioritetą teikiant dirbtinio intelekto sprendimams“ poveiklės „Skatinti labai mažas, mažas ir vidutines įmones diegtis skaitmenines technologijas, prioritetą teikiant dirbtinio intelekto sprendimams“ (Sostinės regionas) ir poveiklės „Skatinti labai mažas, mažas ir vidutines įmones diegtis skaitmenines technologijas, prioritetą teikiant dirbtinio intelekto  sprendimams“ (Vidurio ir vakarų Lietuvos regionas) projektų finansavimo sąlygų aprašo 12 punkte nurodytiems 1 ir 2 projektų atrankos kriterijams).</t>
  </si>
  <si>
    <t>DI produkto ir (arba) sprendimo pavadinimas</t>
  </si>
  <si>
    <t>Paslaugų ar darbų pavadinimas</t>
  </si>
  <si>
    <t>2.  Projekto veiklų vykdymui reikalingas biudžetas</t>
  </si>
  <si>
    <t>2.1. DI produktų ir (arba) sprendimų įsigijimo ir įdiegimo išlaidos.</t>
  </si>
  <si>
    <t xml:space="preserve">2.2. Programinės įrangos ir licencijų nuomos išlaidos </t>
  </si>
  <si>
    <t>2.3. NETIESIOGINĖS išlaidos (pasirinkti 0 arba 7 proc.)</t>
  </si>
  <si>
    <t>2.4. IŠLAIDŲ IŠ VISO:</t>
  </si>
  <si>
    <t xml:space="preserve">Skaitmeninės technologijos pavadinimas </t>
  </si>
  <si>
    <t>Pagrįsti, kaip skaitmeninė technologija jau yra naudojama</t>
  </si>
  <si>
    <t xml:space="preserve">Internetą MVĮ naudoja ne mažiau kaip 50 proc. dirbančių darbuotojų </t>
  </si>
  <si>
    <t xml:space="preserve">Informacinių ir ryšių technologijų (IRT) specialistų ištekliai </t>
  </si>
  <si>
    <t xml:space="preserve">Naudojamas spartusis internetas (ne mažiau 30 Mbps)  </t>
  </si>
  <si>
    <t>Mobiliuosius interneto prietaisus naudoja ne mažiau kaip 20 proc. MVĮ darbuotojų</t>
  </si>
  <si>
    <t>Tinklalapis</t>
  </si>
  <si>
    <t>Svetainė su sudėtingomis funkcijomis</t>
  </si>
  <si>
    <t>Socialiniai tinklai</t>
  </si>
  <si>
    <t>Mokama reklama internete</t>
  </si>
  <si>
    <t>MVĮ, perkančios debesų kompiuterijos paslaugas</t>
  </si>
  <si>
    <t>Automatizuotam apdorojimui tinkamų e. sąskaitų siuntimas</t>
  </si>
  <si>
    <t>E. komercijos internetinė prekyba sudaro ne mažiau kaip 1 proc. visos apyvartos</t>
  </si>
  <si>
    <t xml:space="preserve">Verslo vartotojui (angl. B2C) internetinė prekyba sudaro daugiau kaip 10 proc. visos internetinės prekybos). </t>
  </si>
  <si>
    <t xml:space="preserve">Metinės pardavimo pajamos iš savo pagamintos produkcijos </t>
  </si>
  <si>
    <t xml:space="preserve">1. Kokią užduotį įgyvendina sprendimas naudodamas mašininį mokymąsi?
2. Kokia išmatuojama praktinė nauda pasiekiama taikant mašininio mokymosi komponentą šiame sprendime?
Nurodykite:
a) matavimo metodologiją – kaip bus matuojama nauda (pvz., kokiu būdu skaičiuojamas broko sumažėjimas, laiko sutaupymas ar kitas rodiklis), ir pagrįskite, kodėl ši metodologija tinkama;
b) dabartines (bazines) rodiklių vertes, išmatuotas pagal nurodytą matavimo metodologiją;
c) siektinas rodiklių vertes įdiegus sprendimą.
Pastaba. Projekto pabaigoje pasiekti rodikliai bus matuojami ta pačia matavimo metodologija, kuri nurodyta PĮP ir jo prieduose. 
</t>
  </si>
  <si>
    <t xml:space="preserve">1. Kokią užduotį įgyvendina sprendimas analizuodamas vaizdinius duomenis?
2. Kokia išmatuojama praktinė nauda pasiekiama taikant kompiuterinės regos komponentą šiame sprendime?
Nurodykite:
a) matavimo metodologiją – kaip bus matuojama nauda (pvz., kokiu būdu skaičiuojamas broko sumažėjimas, laiko sutaupymas ar kitas rodiklis), ir pagrįskite, kodėl ši metodologija tinkama;
b) dabartines (bazines) rodiklių vertes, išmatuotas pagal nurodytą matavimo metodologiją;
c) siektinas rodiklių vertes įdiegus sprendimą.
Pastaba. Projekto pabaigoje pasiekti rodikliai bus matuojami ta pačia matavimo metodologija, kuri nurodyta PĮP ir jo prieduose. </t>
  </si>
  <si>
    <t xml:space="preserve">1. Kokią užduotį įgyvendina išmaniosios robotikos ar automatizavimo komponentas ir kaip jis prisitaiko prie kintančių sąlygų?
2. Kokia išmatuojama praktinė nauda pasiekiama taikant išmaniosios robotikos ar automatizavimo komponentą šiame sprendime?
Nurodykite:
a) matavimo metodologiją – kaip bus matuojama nauda (pvz., kokiu būdu skaičiuojamas broko sumažėjimas, laiko sutaupymas ar kitas rodiklis), ir pagrįskite, kodėl ši metodologija tinkama;
b) dabartines (bazines) rodiklių vertes, išmatuotas pagal nurodytą matavimo metodologiją;
c) siektinas rodiklių vertes įdiegus sprendimą.
Pastaba. Projekto pabaigoje pasiekti rodikliai bus matuojami ta pačia matavimo metodologija, kuri nurodyta PĮP ir jo prieduose. </t>
  </si>
  <si>
    <t xml:space="preserve">1. Kokią užduotį įgyvendina sprendimas apdorodamas tekstinius ar kalbinius duomenis?
2. Kokia išmatuojama praktinė nauda pasiekiama taikant natūralios kalbos apdorojimo komponentą šiame sprendime?
Nurodykite:
a) matavimo metodologiją – kaip bus matuojama nauda (pvz., kokiu būdu skaičiuojamas broko sumažėjimas, laiko sutaupymas ar kitas rodiklis), ir pagrįskite, kodėl ši metodologija tinkama;
b) dabartines (bazines) rodiklių vertes, išmatuotas pagal nurodytą matavimo metodologiją;
c) siektinas rodiklių vertes įdiegus sprendimą.
Pastaba. Projekto pabaigoje pasiekti rodikliai bus matuojami ta pačia matavimo metodologija, kuri nurodyta PĮP ir jo prieduose. </t>
  </si>
  <si>
    <t>2. Projekto įgyvendinimo išlaidų lentelė.</t>
  </si>
  <si>
    <t>3. Pareiškėjų vykdomos veiklos priskiriamos Valstybės duomenų agentūros generalinio direktoriaus įsakymu tvirtinamam Ekonominės veiklos rūšių klasifikatoriui (EVRK 2 red)</t>
  </si>
  <si>
    <t>5. Kiek ir kokias skaitmenines technologijas labai maža, maža ir vidutinė įmonė (toliau – MVĮ) jau naudoja (vadovaujantis skaitmeninės ekonomikos ir visuomenės indeksu (DESI)</t>
  </si>
  <si>
    <t xml:space="preserve">4.  Pareiškėjo pagrindimas kaip numatomas (-i) kurti DI produktas (-ai) ir (arba) sprendimas (-ai) atitinka bent vieną iš DI sričių (mašininis mokymasis, kompiuterinė rega, išmanioji robotika ir automatizavimas, natūralios kalbos apdorojimas, skaitmeniniai dvyniai), pateikiamas detalus aprašymas: </t>
  </si>
  <si>
    <t>Pareiškėjo nuosavas indėlis projekte</t>
  </si>
  <si>
    <t>3.2. Metinės pardavimo pajamos iš savo pagamintos produkcijos kiekvienais metais sudaro ne mažiau kaip 51 proc. bendroje pardavimo struktūroje</t>
  </si>
  <si>
    <t>3.1. Iš viso pajamų, Eur 
Kiekvienais metais pardavimo pajamos turi būti ne mažesnės kaip 145 000 eurų </t>
  </si>
  <si>
    <t xml:space="preserve">2022–2030 metų ekonomikos transformacijos ir konkurencingumo plėtros programos pažangos priemonės Nr. 05-001-01-05-05 „Skatinti įmones skaitmenizuotis“ veiklos „Skatinti labai mažas, mažas ir vidutines įmones diegtis skaitmenines technologijas, prioritetą teikiant  dirbtinio intelekto sprendimams“ poveiklės „Skatinti  labai mažas, mažas ir vidutines įmones diegtis skaitmenines technologijas, prioritetą teikiant dirbtinio intelekto sprendimams“ (Sostinės regionas) ir poveiklės „Skatinti labai mažas, mažas ir vidutines įmones diegtis skaitmenines technologijas, prioritetą teikiant  dirbtinio intelekto sprendimams“ (Vidurio ir vakarų Lietuvos regionas) projektų finansavimo sąlygų aprašo 
3 priedas
</t>
  </si>
  <si>
    <r>
      <t xml:space="preserve">Pareiškėjo statusas </t>
    </r>
    <r>
      <rPr>
        <i/>
        <sz val="11"/>
        <color theme="1"/>
        <rFont val="Times New Roman"/>
        <family val="1"/>
        <charset val="186"/>
      </rPr>
      <t>(pasirinkti)</t>
    </r>
  </si>
  <si>
    <t>1.1.  Numatomo diegti DI produkto ir (arba) sprendimo pavadinimas</t>
  </si>
  <si>
    <r>
      <t>Pareiškėjo vykdoma veikla (-os) pagal EVRK 2 red.</t>
    </r>
    <r>
      <rPr>
        <sz val="11"/>
        <rFont val="Times New Roman"/>
        <family val="1"/>
        <charset val="186"/>
      </rPr>
      <t> </t>
    </r>
  </si>
  <si>
    <r>
      <t>Veiklos pavadinimas ir EVRK 2 red. kodas</t>
    </r>
    <r>
      <rPr>
        <sz val="11"/>
        <rFont val="Times New Roman"/>
        <family val="1"/>
        <charset val="186"/>
      </rPr>
      <t> </t>
    </r>
  </si>
  <si>
    <r>
      <t>202x m. pardavimo pajamos, Eur</t>
    </r>
    <r>
      <rPr>
        <sz val="11"/>
        <rFont val="Times New Roman"/>
        <family val="1"/>
        <charset val="186"/>
      </rPr>
      <t> </t>
    </r>
  </si>
  <si>
    <r>
      <rPr>
        <b/>
        <sz val="11"/>
        <rFont val="Times New Roman"/>
        <family val="1"/>
        <charset val="186"/>
      </rPr>
      <t>3.1. Iš viso pajamų, Eur</t>
    </r>
    <r>
      <rPr>
        <sz val="11"/>
        <rFont val="Times New Roman"/>
        <family val="1"/>
        <charset val="186"/>
      </rPr>
      <t xml:space="preserve"> (turi sutapti su pelno (nuostolių) ataskaitoje nurodyta suma eilutėje „Pardavimo pajamos“). 
Kiekvienais metais pardavimo pajamos turi būti ne mažesnės kaip 145 000 eurų </t>
    </r>
  </si>
  <si>
    <r>
      <t>DI sritis, kurią atitinka numatomas (-i) kurti DI produktas (-ai) ir (arba) sprendimas (-ai):</t>
    </r>
    <r>
      <rPr>
        <sz val="11"/>
        <rFont val="Times New Roman"/>
        <family val="1"/>
        <charset val="186"/>
      </rPr>
      <t> </t>
    </r>
  </si>
  <si>
    <r>
      <t>Pažymėti tinkamus variantus:</t>
    </r>
    <r>
      <rPr>
        <sz val="11"/>
        <rFont val="Times New Roman"/>
        <family val="1"/>
        <charset val="186"/>
      </rPr>
      <t> </t>
    </r>
  </si>
  <si>
    <r>
      <t>Pagrindimas, kaip numatomas (-i) kurti DI produktas (-ai) ir (arba) sprendimas (-ai) atitinka bent vieną iš DI sričių:</t>
    </r>
    <r>
      <rPr>
        <sz val="11"/>
        <rFont val="Times New Roman"/>
        <family val="1"/>
        <charset val="186"/>
      </rPr>
      <t> </t>
    </r>
  </si>
  <si>
    <r>
      <t>Mašininis mokymasis </t>
    </r>
    <r>
      <rPr>
        <sz val="11"/>
        <rFont val="Times New Roman"/>
        <family val="1"/>
        <charset val="186"/>
      </rPr>
      <t> </t>
    </r>
  </si>
  <si>
    <r>
      <t>Kompiuterinė rega</t>
    </r>
    <r>
      <rPr>
        <sz val="11"/>
        <rFont val="Times New Roman"/>
        <family val="1"/>
        <charset val="186"/>
      </rPr>
      <t> </t>
    </r>
  </si>
  <si>
    <r>
      <t>Išmanioji robotika ir automatizavimas</t>
    </r>
    <r>
      <rPr>
        <sz val="11"/>
        <rFont val="Times New Roman"/>
        <family val="1"/>
        <charset val="186"/>
      </rPr>
      <t> </t>
    </r>
  </si>
  <si>
    <r>
      <t>Natūralios kalbos apdorojimas</t>
    </r>
    <r>
      <rPr>
        <sz val="11"/>
        <rFont val="Times New Roman"/>
        <family val="1"/>
        <charset val="186"/>
      </rPr>
      <t> </t>
    </r>
  </si>
  <si>
    <r>
      <t>Skaitmeniniai dvyniai</t>
    </r>
    <r>
      <rPr>
        <sz val="11"/>
        <rFont val="Times New Roman"/>
        <family val="1"/>
        <charset val="186"/>
      </rPr>
      <t> </t>
    </r>
  </si>
  <si>
    <r>
      <t xml:space="preserve">Pažymėti naudojamas skaitmenines technologijas </t>
    </r>
    <r>
      <rPr>
        <sz val="11"/>
        <color rgb="FF000000"/>
        <rFont val="Times New Roman"/>
        <family val="1"/>
        <charset val="186"/>
      </rPr>
      <t>(pasirenkamos 7 iš 12 technologijų</t>
    </r>
    <r>
      <rPr>
        <b/>
        <sz val="11"/>
        <color rgb="FF000000"/>
        <rFont val="Times New Roman"/>
        <family val="1"/>
        <charset val="186"/>
      </rPr>
      <t>)</t>
    </r>
    <r>
      <rPr>
        <sz val="11"/>
        <color rgb="FF000000"/>
        <rFont val="Times New Roman"/>
        <family val="1"/>
        <charset val="186"/>
      </rPr>
      <t>:</t>
    </r>
  </si>
  <si>
    <r>
      <rPr>
        <b/>
        <sz val="11"/>
        <color rgb="FF000000"/>
        <rFont val="Times New Roman"/>
        <family val="1"/>
      </rPr>
      <t xml:space="preserve">1. Duomenys apie PĮP ir dirbtinio intelekto (toliau – DI) produkto ir (arba) sprendimo aprašymas 
</t>
    </r>
    <r>
      <rPr>
        <sz val="11"/>
        <color rgb="FF000000"/>
        <rFont val="Times New Roman"/>
        <family val="1"/>
        <charset val="186"/>
      </rPr>
      <t xml:space="preserve">
</t>
    </r>
    <r>
      <rPr>
        <sz val="11"/>
        <color rgb="FF000000"/>
        <rFont val="Times New Roman"/>
        <family val="1"/>
      </rPr>
      <t>Pildomas lapas „Sprendimo aprašymas"</t>
    </r>
  </si>
  <si>
    <r>
      <rPr>
        <b/>
        <sz val="11"/>
        <rFont val="Times New Roman"/>
        <family val="1"/>
        <charset val="186"/>
      </rPr>
      <t xml:space="preserve">2.  Projekto veiklų vykdymui reikalingas biudžetas
</t>
    </r>
    <r>
      <rPr>
        <sz val="11"/>
        <rFont val="Times New Roman"/>
        <family val="1"/>
        <charset val="186"/>
      </rPr>
      <t xml:space="preserve">Pildomas lapas „2.Išteklių lentelė“ </t>
    </r>
  </si>
  <si>
    <r>
      <rPr>
        <b/>
        <sz val="11"/>
        <rFont val="Times New Roman"/>
        <family val="1"/>
        <charset val="186"/>
      </rPr>
      <t>5. Kiek ir kokias skaitmenines technologijas labai maža, maža ir vidutinė įmonė (toliau – MVĮ) jau naudoja (vadovaujantis skaitmeninės ekonomikos ir visuomenės indeksu (DESI)</t>
    </r>
    <r>
      <rPr>
        <sz val="11"/>
        <rFont val="Times New Roman"/>
        <family val="1"/>
        <charset val="186"/>
      </rPr>
      <t xml:space="preserve">
Pildomas lapas „5. Prioritetis krit. Nr.2 “ </t>
    </r>
  </si>
  <si>
    <r>
      <rPr>
        <b/>
        <sz val="11"/>
        <rFont val="Times New Roman"/>
        <family val="1"/>
        <charset val="186"/>
      </rPr>
      <t>6. Juridinio asmens dalyvių struktūra, ryšiai, sunkumai</t>
    </r>
    <r>
      <rPr>
        <sz val="11"/>
        <rFont val="Times New Roman"/>
        <family val="1"/>
        <charset val="186"/>
      </rPr>
      <t xml:space="preserve"> - atmintinė (rekomendacijos) pildomi lapai „6. SVV“ ir „6.1. SVV schema“ kaip papildoma informacija, siekiant įsitikinti ar pateikti Smulkiojo ar vidutinio verslo subjekto statuso (toliau - SVV) deklaracijos duomenys yra tikslūs ir įmonės statusas yra nustatytas tinkamai. Lape „9.2. SVV sunkumai“ nurodomi pareiškėjo ir (arba) ūkio subjekto (pareiškėjo kartu su susijusiomis įmonėmis) duomenys, siekiant įvertinti, ar pareiškėjas ir (arba) ūkio subjektas (pareiškėjas kartu su susijusiomis įmonėmis) nepatiria sunkumų. </t>
    </r>
  </si>
  <si>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1"/>
        <color theme="1"/>
        <rFont val="Times New Roman"/>
        <family val="1"/>
        <charset val="186"/>
      </rPr>
      <t xml:space="preserve">Esant dideliam su pareiškėju susijusių ir partnerių įmonių, fizinių asmenų skaičiui, prašome pateikti ryšių schemą lape </t>
    </r>
    <r>
      <rPr>
        <b/>
        <i/>
        <sz val="11"/>
        <color theme="1"/>
        <rFont val="Times New Roman"/>
        <family val="1"/>
        <charset val="186"/>
      </rPr>
      <t>„6.1. SVV schema“</t>
    </r>
    <r>
      <rPr>
        <sz val="11"/>
        <color theme="1"/>
        <rFont val="Times New Roman"/>
        <family val="1"/>
        <charset val="186"/>
      </rPr>
      <t>.</t>
    </r>
  </si>
  <si>
    <t>6. Juridinio  asmens dalyvių struktūra ir ryšiai (pildoma siekiant įsitikinti ar pateikti Smulkiojo ar vidutinio verslo subjekto statuso (toliau - SVV) deklaracijos duomenys yra tikslūs ir įmonės statusas yra nustatytas tinkamai)</t>
  </si>
  <si>
    <r>
      <t xml:space="preserve">6.1. Prašome nurodyti įmonės akcininkus (fizinius bei juridinius asmenis), jų procentinę akcijų/balsų dalį.
</t>
    </r>
    <r>
      <rPr>
        <sz val="11"/>
        <color theme="1"/>
        <rFont val="Times New Roman"/>
        <family val="1"/>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 </t>
    </r>
    <r>
      <rPr>
        <i/>
        <sz val="11"/>
        <color theme="1"/>
        <rFont val="Times New Roman"/>
        <family val="1"/>
      </rPr>
      <t>Verslininku laikomas fizinis asmuo, vykdantis ekonominę veiklą (žr. paaiškinimą 8.4 punkte).</t>
    </r>
  </si>
  <si>
    <r>
      <t xml:space="preserve">6.2. Ar Jūsų įmonės akcininkai, juridiniai/fiziniai asmenys, turi kitų įmonių akcijų/pajų/dalyvių balsų?
</t>
    </r>
    <r>
      <rPr>
        <sz val="11"/>
        <color theme="1"/>
        <rFont val="Times New Roman"/>
        <family val="1"/>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</si>
  <si>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t xml:space="preserve">6.3. Ar tarp akcininkų yra sudaryta balsavimo sutarčių, balsavimo teisės perleidimo sutarčių, įgaliojimų ir pan. ?
</t>
    </r>
    <r>
      <rPr>
        <sz val="11"/>
        <color theme="1"/>
        <rFont val="Times New Roman"/>
        <family val="1"/>
        <charset val="186"/>
      </rPr>
      <t>Jeigu taip, prašome pateikti informaciją apie tokias sutartis/įgaliojimus ir pan. Informaciją prašome pateikti pareiškėjo lygmeniu, taip pat, esant žiniai, ir įmonės grupės, kuriai priklauso pareiškėjas, lygmeniu.</t>
    </r>
  </si>
  <si>
    <r>
      <t xml:space="preserve">6.4. Ar akcininkai, fiziniai asmenys, verčiasi ekonomine veikla?
</t>
    </r>
    <r>
      <rPr>
        <sz val="11"/>
        <color theme="1"/>
        <rFont val="Times New Roman"/>
        <family val="1"/>
      </rPr>
      <t>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</si>
  <si>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6.5. Ar Jūsų įmonė turi kitų įmonių akcijų/pajų/dalyvių balsų?
</t>
    </r>
    <r>
      <rPr>
        <sz val="11"/>
        <color theme="1"/>
        <rFont val="Times New Roman"/>
        <family val="1"/>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</si>
  <si>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6.6. Ar yra kitų įmonių, kurios turi galimybę daryti lemiamą poveikį Jūsų įmonei dėl sutarčių, sudarytų su Jūsų įmone (ir atvirkščiai)?</t>
  </si>
  <si>
    <r>
      <rPr>
        <b/>
        <sz val="11"/>
        <color theme="1"/>
        <rFont val="Times New Roman"/>
        <family val="1"/>
        <charset val="186"/>
      </rPr>
      <t xml:space="preserve">Lape „Suvestinė (nepildoma)“  pateikiama apibendrinta viso dokumento informacija
</t>
    </r>
    <r>
      <rPr>
        <sz val="11"/>
        <color theme="1"/>
        <rFont val="Times New Roman"/>
        <family val="1"/>
        <charset val="186"/>
      </rPr>
      <t xml:space="preserve">
Lapas nepildomas</t>
    </r>
  </si>
  <si>
    <r>
      <t>3. Pareiškėjų vykdomos veiklos priskiriamos Valstybės duomenų agentūros generalinio direktoriaus įsakymu tvirtinamam Ekonominės veiklos rūšių klasifikatoriui (EVRK 2.1 red.),  (toliau – EVRK 2.1 red.) (taikoma vertinant projekto atitiktį 2022–2030 metų ekonomikos transformacijos ir konkurencingumo plėtros programos pažangos priemonės Nr. 05-001-01-05-05 „Skatinti įmones skaitmenizuotis“ veiklos „Skatinti labai mažas, mažas ir vidutines įmones diegtis skaitmenines technologijas, prioritetą teikiant dirbtinio intelekto sprendimams“ poveiklės „Skatinti labai mažas, mažas ir vidutines įmones diegtis skaitmenines technologijas, prioritetą teikiant dirbtinio intelekto sprendimams“ (Sostinės regionas) ir poveiklės „Skatinti labai mažas, mažas ir vidutines įmones diegtis skaitmenines technologijas, prioritetą teikiant dirbtinio intelekto  sprendimams“ (Vidurio ir vakarų Lietuvos regionas) projektų finansavimo sąlygų aprašo 12 punkte nurodytiems 1 ir 2 projektų atrankos kriterijams)</t>
    </r>
    <r>
      <rPr>
        <sz val="11"/>
        <color rgb="FF000000"/>
        <rFont val="Times New Roman"/>
        <family val="1"/>
        <charset val="186"/>
      </rPr>
      <t xml:space="preserve">
Pildomas lapas „3. Specialieji kriterijai“</t>
    </r>
    <r>
      <rPr>
        <b/>
        <sz val="11"/>
        <color rgb="FF000000"/>
        <rFont val="Times New Roman"/>
        <family val="1"/>
      </rPr>
      <t xml:space="preserve"> </t>
    </r>
  </si>
  <si>
    <r>
      <rPr>
        <b/>
        <sz val="11"/>
        <color rgb="FF000000"/>
        <rFont val="Times New Roman"/>
        <family val="1"/>
        <charset val="186"/>
      </rPr>
      <t>4.  Pareiškėjo pagrindimas kaip numatomas (-i) kurti DI produktas (-ai) ir (arba) sprendimas (-ai) atitinka bent vieną iš DI sričių (mašininis mokymasis, kompiuterinė rega, išmanioji robotika ir automatizavimas, natūralios kalbos apdorojimas, skaitmeniniai dvyniai), pateikiamas detalus aprašymas</t>
    </r>
    <r>
      <rPr>
        <sz val="11"/>
        <color rgb="FF000000"/>
        <rFont val="Times New Roman"/>
        <family val="1"/>
      </rPr>
      <t xml:space="preserve">
Pildomas lapas „4. Prioritetis krit. Nr.1 “ </t>
    </r>
  </si>
  <si>
    <t>Intensyvumas (proc.)</t>
  </si>
  <si>
    <t xml:space="preserve">1. Kokį realų objektą, procesą ar sistemą atspindi skaitmeninis dvynys ir kaip jis atnaujinamas duomenimis?
2. Kokia išmatuojama praktinė nauda pasiekiama taikant skaitmeninio dvynio sprendimą?
Nurodykite:
a) matavimo metodologiją – kaip bus matuojama nauda (pvz., kokiu būdu skaičiuojamas broko sumažėjimas, laiko sutaupymas ar kitas rodiklis), ir pagrįskite, kodėl ši metodologija tinkama;
b) dabartines (bazines) rodiklių vertes, išmatuotas pagal nurodytą matavimo metodologiją;
c) siektinas rodiklių vertes po sprendimo įdiegimo.
Pastaba. Projekto pabaigoje pasiekti rodikliai bus matuojami ta pačia matavimo metodologija, kuri nurodyta PĮP ir jo prieduose. </t>
  </si>
  <si>
    <t>202x m. pardavimo pajamos,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</si>
</sst>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8" x14ac:knownFonts="1">
    <font>
      <sz val="11"/>
      <color theme="1"/>
      <name val="Aptos Narrow"/>
      <family val="2"/>
      <charset val="186"/>
      <scheme val="minor"/>
    </font>
    <font>
      <sz val="11"/>
      <color theme="1"/>
      <name val="Aptos Narrow"/>
      <family val="2"/>
      <scheme val="minor"/>
    </font>
    <font>
      <sz val="11"/>
      <color theme="1"/>
      <name val="Times New Roman"/>
      <family val="1"/>
      <charset val="186"/>
    </font>
    <font>
      <b/>
      <sz val="11"/>
      <color theme="1"/>
      <name val="Times New Roman"/>
      <family val="1"/>
      <charset val="186"/>
    </font>
    <font>
      <b/>
      <i/>
      <sz val="11"/>
      <color rgb="FFFF0000"/>
      <name val="Times New Roman"/>
      <family val="1"/>
      <charset val="186"/>
    </font>
    <font>
      <sz val="11"/>
      <color rgb="FF444444"/>
      <name val="Calibri"/>
      <family val="2"/>
      <charset val="186"/>
    </font>
    <font>
      <b/>
      <i/>
      <sz val="11"/>
      <color theme="1"/>
      <name val="Times New Roman"/>
      <family val="1"/>
      <charset val="186"/>
    </font>
    <font>
      <sz val="11"/>
      <color rgb="FF000000"/>
      <name val="Times New Roman"/>
      <family val="1"/>
    </font>
    <font>
      <b/>
      <sz val="11"/>
      <color rgb="FF000000"/>
      <name val="Times New Roman"/>
      <family val="1"/>
    </font>
    <font>
      <sz val="11"/>
      <name val="Times New Roman"/>
      <family val="1"/>
      <charset val="186"/>
    </font>
    <font>
      <b/>
      <sz val="11"/>
      <color rgb="FF000000"/>
      <name val="Times New Roman"/>
      <family val="1"/>
      <charset val="186"/>
    </font>
    <font>
      <sz val="11"/>
      <color rgb="FF000000"/>
      <name val="Times New Roman"/>
      <family val="1"/>
      <charset val="186"/>
    </font>
    <font>
      <i/>
      <sz val="11"/>
      <color theme="1"/>
      <name val="Times New Roman"/>
      <family val="1"/>
      <charset val="186"/>
    </font>
    <font>
      <sz val="12"/>
      <name val="Times New Roman"/>
      <family val="1"/>
      <charset val="186"/>
    </font>
    <font>
      <b/>
      <sz val="11"/>
      <name val="Times New Roman"/>
      <family val="1"/>
      <charset val="186"/>
    </font>
    <font>
      <sz val="8"/>
      <name val="Aptos Narrow"/>
      <family val="2"/>
      <charset val="186"/>
      <scheme val="minor"/>
    </font>
    <font>
      <b/>
      <sz val="12"/>
      <color theme="1"/>
      <name val="Times New Roman"/>
      <family val="1"/>
      <charset val="186"/>
    </font>
    <font>
      <sz val="12"/>
      <color theme="1"/>
      <name val="Times New Roman"/>
      <family val="1"/>
      <charset val="186"/>
    </font>
    <font>
      <b/>
      <sz val="12"/>
      <color rgb="FFFF0000"/>
      <name val="Times New Roman"/>
      <family val="1"/>
      <charset val="186"/>
    </font>
    <font>
      <i/>
      <sz val="11"/>
      <color theme="1"/>
      <name val="Aptos Narrow"/>
      <family val="2"/>
      <scheme val="minor"/>
    </font>
    <font>
      <sz val="11"/>
      <color theme="1"/>
      <name val="Aptos Narrow"/>
      <family val="2"/>
      <charset val="186"/>
      <scheme val="minor"/>
    </font>
    <font>
      <sz val="11"/>
      <color rgb="FFFF0000"/>
      <name val="Aptos Narrow"/>
      <family val="2"/>
      <charset val="186"/>
      <scheme val="minor"/>
    </font>
    <font>
      <b/>
      <sz val="11"/>
      <color rgb="FFFF0000"/>
      <name val="Times New Roman"/>
      <family val="1"/>
      <charset val="186"/>
    </font>
    <font>
      <sz val="7"/>
      <color theme="1"/>
      <name val="Times New Roman"/>
      <family val="1"/>
      <charset val="186"/>
    </font>
    <font>
      <i/>
      <sz val="11"/>
      <name val="Times New Roman"/>
      <family val="1"/>
      <charset val="186"/>
    </font>
    <font>
      <sz val="11"/>
      <color rgb="FFFF0000"/>
      <name val="Times New Roman"/>
      <family val="1"/>
      <charset val="186"/>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tint="-0.249977111117893"/>
        <bgColor indexed="64"/>
      </patternFill>
    </fill>
  </fills>
  <borders count="6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right/>
      <top style="medium">
        <color rgb="FF000000"/>
      </top>
      <bottom style="medium">
        <color rgb="FF000000"/>
      </bottom>
      <diagonal/>
    </border>
    <border>
      <left style="medium">
        <color indexed="64"/>
      </left>
      <right style="medium">
        <color rgb="FF000000"/>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 fillId="0" borderId="0"/>
    <xf numFmtId="9" fontId="20" fillId="0" borderId="0" applyFont="0" applyFill="0" applyBorder="0" applyAlignment="0" applyProtection="0"/>
  </cellStyleXfs>
  <cellXfs count="219">
    <xf numFmtId="0" fontId="0" fillId="0" borderId="0" xfId="0"/>
    <xf numFmtId="0" fontId="2" fillId="2" borderId="0" xfId="1" applyFont="1" applyFill="1" applyProtection="1">
      <protection hidden="1"/>
    </xf>
    <xf numFmtId="0" fontId="5" fillId="0" borderId="0" xfId="0" applyFont="1"/>
    <xf numFmtId="0" fontId="2" fillId="2" borderId="0" xfId="1" applyFont="1" applyFill="1" applyAlignment="1" applyProtection="1">
      <alignment horizontal="left"/>
      <protection hidden="1"/>
    </xf>
    <xf numFmtId="0" fontId="17" fillId="0" borderId="0" xfId="0" applyFont="1" applyAlignment="1">
      <alignment horizontal="center" vertical="center" wrapText="1"/>
    </xf>
    <xf numFmtId="0" fontId="17" fillId="0" borderId="0" xfId="0" applyFont="1"/>
    <xf numFmtId="0" fontId="17" fillId="0" borderId="2" xfId="0" applyFont="1" applyBorder="1" applyAlignment="1">
      <alignment horizontal="right" vertical="center" wrapText="1"/>
    </xf>
    <xf numFmtId="0" fontId="17" fillId="0" borderId="29" xfId="0" applyFont="1" applyBorder="1" applyAlignment="1">
      <alignment horizontal="center" vertical="center" wrapText="1"/>
    </xf>
    <xf numFmtId="9" fontId="17" fillId="0" borderId="0" xfId="0" applyNumberFormat="1" applyFont="1" applyAlignment="1">
      <alignment horizontal="center" vertical="center" wrapText="1"/>
    </xf>
    <xf numFmtId="0" fontId="17" fillId="0" borderId="2" xfId="0" applyFont="1" applyBorder="1" applyAlignment="1">
      <alignment horizontal="center" vertical="center" wrapText="1"/>
    </xf>
    <xf numFmtId="9" fontId="17" fillId="0" borderId="0" xfId="0" applyNumberFormat="1" applyFont="1" applyAlignment="1">
      <alignment horizontal="left" vertical="center" wrapText="1" indent="4"/>
    </xf>
    <xf numFmtId="9" fontId="17" fillId="0" borderId="12" xfId="0" applyNumberFormat="1" applyFont="1" applyBorder="1" applyAlignment="1">
      <alignment horizontal="left" vertical="center" wrapText="1" indent="8"/>
    </xf>
    <xf numFmtId="9" fontId="17" fillId="0" borderId="0" xfId="0" applyNumberFormat="1" applyFont="1" applyAlignment="1">
      <alignment horizontal="left" vertical="center" wrapText="1" indent="8"/>
    </xf>
    <xf numFmtId="0" fontId="17" fillId="3" borderId="30" xfId="0" applyFont="1" applyFill="1" applyBorder="1" applyAlignment="1">
      <alignment horizontal="center" vertical="center" wrapText="1"/>
    </xf>
    <xf numFmtId="9" fontId="17" fillId="0" borderId="0" xfId="0" applyNumberFormat="1" applyFont="1" applyAlignment="1">
      <alignment horizontal="right" vertical="center" wrapText="1"/>
    </xf>
    <xf numFmtId="9" fontId="17" fillId="0" borderId="0" xfId="0" applyNumberFormat="1" applyFont="1" applyAlignment="1">
      <alignment horizontal="left" vertical="center" wrapText="1" indent="5"/>
    </xf>
    <xf numFmtId="0" fontId="16" fillId="0" borderId="0" xfId="0" applyFont="1" applyAlignment="1">
      <alignment horizontal="center" vertical="center" wrapText="1"/>
    </xf>
    <xf numFmtId="0" fontId="17" fillId="0" borderId="0" xfId="0" applyFont="1" applyAlignment="1">
      <alignment horizontal="right" vertical="center" wrapText="1"/>
    </xf>
    <xf numFmtId="0" fontId="19" fillId="0" borderId="0" xfId="0" applyFont="1" applyAlignment="1">
      <alignment horizontal="right"/>
    </xf>
    <xf numFmtId="0" fontId="2" fillId="5" borderId="2" xfId="0" applyFont="1" applyFill="1" applyBorder="1" applyAlignment="1" applyProtection="1">
      <alignment horizontal="center" vertical="center" wrapText="1"/>
      <protection locked="0"/>
    </xf>
    <xf numFmtId="3" fontId="2" fillId="5" borderId="2" xfId="0" applyNumberFormat="1" applyFont="1" applyFill="1" applyBorder="1" applyAlignment="1" applyProtection="1">
      <alignment horizontal="center" vertical="center"/>
      <protection locked="0"/>
    </xf>
    <xf numFmtId="10" fontId="2" fillId="5" borderId="2" xfId="0" applyNumberFormat="1" applyFont="1" applyFill="1" applyBorder="1" applyAlignment="1" applyProtection="1">
      <alignment horizontal="center" vertical="center"/>
      <protection locked="0"/>
    </xf>
    <xf numFmtId="0" fontId="2" fillId="5" borderId="38" xfId="0" applyFont="1" applyFill="1" applyBorder="1" applyAlignment="1" applyProtection="1">
      <alignment vertical="center" wrapText="1"/>
      <protection locked="0"/>
    </xf>
    <xf numFmtId="4" fontId="2" fillId="5" borderId="2" xfId="0" applyNumberFormat="1" applyFont="1" applyFill="1" applyBorder="1" applyAlignment="1" applyProtection="1">
      <alignment horizontal="right" vertical="center"/>
      <protection locked="0"/>
    </xf>
    <xf numFmtId="0" fontId="2" fillId="5" borderId="2" xfId="0" applyFont="1" applyFill="1" applyBorder="1" applyAlignment="1" applyProtection="1">
      <alignment wrapText="1"/>
      <protection locked="0"/>
    </xf>
    <xf numFmtId="4" fontId="2" fillId="5" borderId="2" xfId="0" applyNumberFormat="1" applyFont="1" applyFill="1" applyBorder="1" applyAlignment="1" applyProtection="1">
      <alignment vertical="center" wrapText="1"/>
      <protection locked="0"/>
    </xf>
    <xf numFmtId="0" fontId="2" fillId="5" borderId="2" xfId="1" applyFont="1" applyFill="1" applyBorder="1" applyProtection="1">
      <protection hidden="1"/>
    </xf>
    <xf numFmtId="0" fontId="4" fillId="5" borderId="2" xfId="1" applyFont="1" applyFill="1" applyBorder="1" applyProtection="1">
      <protection hidden="1"/>
    </xf>
    <xf numFmtId="0" fontId="0" fillId="0" borderId="0" xfId="0" applyProtection="1">
      <protection locked="0"/>
    </xf>
    <xf numFmtId="0" fontId="0" fillId="0" borderId="0" xfId="0" applyAlignment="1" applyProtection="1">
      <alignment horizontal="left" vertical="top"/>
      <protection locked="0"/>
    </xf>
    <xf numFmtId="0" fontId="3" fillId="2" borderId="0" xfId="1" applyFont="1" applyFill="1" applyAlignment="1" applyProtection="1">
      <alignment vertical="center" wrapText="1"/>
      <protection locked="0"/>
    </xf>
    <xf numFmtId="0" fontId="2" fillId="4" borderId="2" xfId="1" applyFont="1" applyFill="1" applyBorder="1"/>
    <xf numFmtId="0" fontId="3" fillId="4" borderId="2" xfId="1" applyFont="1" applyFill="1" applyBorder="1"/>
    <xf numFmtId="0" fontId="2" fillId="4" borderId="37" xfId="1" applyFont="1" applyFill="1" applyBorder="1" applyAlignment="1">
      <alignment wrapText="1"/>
    </xf>
    <xf numFmtId="0" fontId="3" fillId="4" borderId="38" xfId="1" applyFont="1" applyFill="1" applyBorder="1"/>
    <xf numFmtId="0" fontId="2" fillId="4" borderId="39" xfId="1" applyFont="1" applyFill="1" applyBorder="1" applyAlignment="1">
      <alignment wrapText="1"/>
    </xf>
    <xf numFmtId="0" fontId="3" fillId="4" borderId="41" xfId="1" applyFont="1" applyFill="1" applyBorder="1" applyAlignment="1">
      <alignment horizontal="left"/>
    </xf>
    <xf numFmtId="0" fontId="13" fillId="4" borderId="37" xfId="0" applyFont="1" applyFill="1" applyBorder="1" applyAlignment="1">
      <alignment vertical="center" wrapText="1"/>
    </xf>
    <xf numFmtId="0" fontId="13" fillId="4" borderId="37" xfId="0" applyFont="1" applyFill="1" applyBorder="1" applyAlignment="1">
      <alignment horizontal="left" vertical="center" wrapText="1"/>
    </xf>
    <xf numFmtId="0" fontId="13" fillId="4" borderId="39" xfId="0" applyFont="1" applyFill="1" applyBorder="1" applyAlignment="1">
      <alignment horizontal="left" vertical="center" wrapText="1"/>
    </xf>
    <xf numFmtId="4" fontId="3" fillId="4" borderId="40" xfId="0" applyNumberFormat="1" applyFont="1" applyFill="1" applyBorder="1"/>
    <xf numFmtId="4" fontId="3" fillId="4" borderId="41" xfId="0" applyNumberFormat="1" applyFont="1" applyFill="1" applyBorder="1"/>
    <xf numFmtId="0" fontId="3" fillId="4" borderId="44" xfId="0" applyFont="1" applyFill="1" applyBorder="1" applyAlignment="1" applyProtection="1">
      <alignment horizontal="center" vertical="center" wrapText="1"/>
      <protection locked="0"/>
    </xf>
    <xf numFmtId="9" fontId="3" fillId="5" borderId="44" xfId="2" applyFont="1" applyFill="1" applyBorder="1" applyAlignment="1" applyProtection="1">
      <alignment horizontal="center" vertical="center"/>
      <protection locked="0"/>
    </xf>
    <xf numFmtId="0" fontId="3" fillId="4" borderId="35"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4" fontId="2" fillId="0" borderId="0" xfId="0" applyNumberFormat="1" applyFont="1" applyProtection="1">
      <protection locked="0"/>
    </xf>
    <xf numFmtId="0" fontId="2" fillId="0" borderId="0" xfId="0" applyFont="1" applyProtection="1">
      <protection locked="0"/>
    </xf>
    <xf numFmtId="4" fontId="2" fillId="4" borderId="2" xfId="0" applyNumberFormat="1" applyFont="1" applyFill="1" applyBorder="1" applyAlignment="1">
      <alignment horizontal="right" vertical="center"/>
    </xf>
    <xf numFmtId="4" fontId="2" fillId="4" borderId="2" xfId="0" applyNumberFormat="1" applyFont="1" applyFill="1" applyBorder="1" applyAlignment="1">
      <alignment vertical="center"/>
    </xf>
    <xf numFmtId="4" fontId="2" fillId="4" borderId="35" xfId="0" applyNumberFormat="1" applyFont="1" applyFill="1" applyBorder="1"/>
    <xf numFmtId="4" fontId="2" fillId="4" borderId="36" xfId="0" applyNumberFormat="1" applyFont="1" applyFill="1" applyBorder="1"/>
    <xf numFmtId="0" fontId="21" fillId="0" borderId="0" xfId="0" applyFont="1"/>
    <xf numFmtId="4" fontId="3" fillId="4" borderId="2" xfId="0" applyNumberFormat="1" applyFont="1" applyFill="1" applyBorder="1" applyAlignment="1">
      <alignment horizontal="right" vertical="center"/>
    </xf>
    <xf numFmtId="0" fontId="2" fillId="5" borderId="3"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5" borderId="47" xfId="0" applyFont="1" applyFill="1" applyBorder="1" applyAlignment="1" applyProtection="1">
      <alignment horizontal="center" vertical="center" wrapText="1"/>
      <protection locked="0"/>
    </xf>
    <xf numFmtId="0" fontId="10" fillId="4" borderId="34" xfId="0" applyFont="1" applyFill="1" applyBorder="1" applyAlignment="1" applyProtection="1">
      <alignment horizontal="center" vertical="center" wrapText="1"/>
      <protection locked="0"/>
    </xf>
    <xf numFmtId="4" fontId="3" fillId="4" borderId="40" xfId="0" applyNumberFormat="1" applyFont="1" applyFill="1" applyBorder="1" applyAlignment="1">
      <alignment vertical="center"/>
    </xf>
    <xf numFmtId="0" fontId="17" fillId="4" borderId="39" xfId="0" applyFont="1" applyFill="1" applyBorder="1" applyAlignment="1">
      <alignment horizontal="left" vertical="center" wrapText="1"/>
    </xf>
    <xf numFmtId="0" fontId="0" fillId="4" borderId="41" xfId="0" applyFill="1" applyBorder="1" applyProtection="1">
      <protection locked="0"/>
    </xf>
    <xf numFmtId="0" fontId="3" fillId="4" borderId="41" xfId="1" applyFont="1" applyFill="1" applyBorder="1"/>
    <xf numFmtId="0" fontId="3" fillId="4" borderId="38" xfId="1" applyFont="1" applyFill="1" applyBorder="1" applyAlignment="1">
      <alignment horizontal="left" vertical="top"/>
    </xf>
    <xf numFmtId="0" fontId="13" fillId="4" borderId="37" xfId="0" applyFont="1" applyFill="1" applyBorder="1" applyAlignment="1" applyProtection="1">
      <alignment horizontal="left" vertical="top" wrapText="1"/>
      <protection locked="0"/>
    </xf>
    <xf numFmtId="0" fontId="13" fillId="4" borderId="39" xfId="0" applyFont="1" applyFill="1" applyBorder="1" applyAlignment="1" applyProtection="1">
      <alignment horizontal="left" vertical="top" wrapText="1"/>
      <protection locked="0"/>
    </xf>
    <xf numFmtId="0" fontId="3" fillId="4" borderId="41" xfId="1" applyFont="1" applyFill="1" applyBorder="1" applyAlignment="1">
      <alignment horizontal="left" vertical="top"/>
    </xf>
    <xf numFmtId="49" fontId="9" fillId="2" borderId="0" xfId="1" applyNumberFormat="1" applyFont="1" applyFill="1" applyAlignment="1" applyProtection="1">
      <alignment vertical="top" wrapText="1"/>
      <protection hidden="1"/>
    </xf>
    <xf numFmtId="0" fontId="2" fillId="5" borderId="38" xfId="1" applyFont="1" applyFill="1" applyBorder="1" applyProtection="1">
      <protection locked="0"/>
    </xf>
    <xf numFmtId="0" fontId="2" fillId="5" borderId="41" xfId="1" applyFont="1" applyFill="1" applyBorder="1" applyAlignment="1" applyProtection="1">
      <alignment wrapText="1"/>
      <protection locked="0"/>
    </xf>
    <xf numFmtId="0" fontId="2" fillId="0" borderId="0" xfId="0" applyFont="1"/>
    <xf numFmtId="0" fontId="12" fillId="0" borderId="0" xfId="0" applyFont="1" applyAlignment="1">
      <alignment horizontal="right"/>
    </xf>
    <xf numFmtId="0" fontId="2" fillId="4" borderId="37" xfId="1" applyFont="1" applyFill="1" applyBorder="1" applyProtection="1">
      <protection hidden="1"/>
    </xf>
    <xf numFmtId="0" fontId="2" fillId="4" borderId="39" xfId="1" applyFont="1" applyFill="1" applyBorder="1" applyProtection="1">
      <protection hidden="1"/>
    </xf>
    <xf numFmtId="0" fontId="3" fillId="0" borderId="0" xfId="0" applyFont="1" applyAlignment="1">
      <alignment horizontal="left" vertical="center" indent="1"/>
    </xf>
    <xf numFmtId="0" fontId="2" fillId="4" borderId="34" xfId="0" applyFont="1" applyFill="1" applyBorder="1" applyAlignment="1">
      <alignment horizontal="left" vertical="center" wrapText="1"/>
    </xf>
    <xf numFmtId="0" fontId="2" fillId="4" borderId="37" xfId="0" applyFont="1" applyFill="1" applyBorder="1" applyAlignment="1">
      <alignment horizontal="left" vertical="center" wrapText="1"/>
    </xf>
    <xf numFmtId="0" fontId="2" fillId="4" borderId="39" xfId="0" applyFont="1" applyFill="1" applyBorder="1" applyAlignment="1">
      <alignment horizontal="left" vertical="center" wrapText="1"/>
    </xf>
    <xf numFmtId="0" fontId="12" fillId="0" borderId="0" xfId="0" applyFont="1" applyAlignment="1" applyProtection="1">
      <alignment horizontal="right"/>
      <protection locked="0"/>
    </xf>
    <xf numFmtId="0" fontId="3" fillId="0" borderId="0" xfId="0" applyFont="1" applyProtection="1">
      <protection locked="0"/>
    </xf>
    <xf numFmtId="0" fontId="10" fillId="0" borderId="0" xfId="0" applyFont="1" applyAlignment="1">
      <alignment horizontal="left" wrapText="1"/>
    </xf>
    <xf numFmtId="0" fontId="14" fillId="4" borderId="23" xfId="0" applyFont="1" applyFill="1" applyBorder="1" applyAlignment="1" applyProtection="1">
      <alignment horizontal="justify" vertical="center" wrapText="1"/>
      <protection locked="0"/>
    </xf>
    <xf numFmtId="0" fontId="9" fillId="5" borderId="13" xfId="0" applyFont="1" applyFill="1" applyBorder="1" applyAlignment="1" applyProtection="1">
      <alignment horizontal="justify" vertical="center" wrapText="1"/>
      <protection locked="0"/>
    </xf>
    <xf numFmtId="4" fontId="9" fillId="5" borderId="13" xfId="0" applyNumberFormat="1" applyFont="1" applyFill="1" applyBorder="1" applyAlignment="1" applyProtection="1">
      <alignment horizontal="center" vertical="center" wrapText="1"/>
      <protection locked="0"/>
    </xf>
    <xf numFmtId="4" fontId="9" fillId="5" borderId="18" xfId="0" applyNumberFormat="1" applyFont="1" applyFill="1" applyBorder="1" applyAlignment="1" applyProtection="1">
      <alignment horizontal="center" vertical="center" wrapText="1"/>
      <protection locked="0"/>
    </xf>
    <xf numFmtId="0" fontId="14" fillId="4" borderId="15"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9" xfId="0" applyFont="1" applyFill="1" applyBorder="1" applyAlignment="1">
      <alignment vertical="center" wrapText="1"/>
    </xf>
    <xf numFmtId="0" fontId="9" fillId="5" borderId="20" xfId="0" applyFont="1" applyFill="1" applyBorder="1" applyAlignment="1">
      <alignment vertical="center" wrapText="1"/>
    </xf>
    <xf numFmtId="0" fontId="14" fillId="4" borderId="17" xfId="0" applyFont="1" applyFill="1" applyBorder="1" applyAlignment="1">
      <alignment horizontal="left" vertical="center" wrapText="1"/>
    </xf>
    <xf numFmtId="0" fontId="9" fillId="5" borderId="18" xfId="0" applyFont="1" applyFill="1" applyBorder="1" applyAlignment="1">
      <alignment horizontal="justify" vertical="center" wrapText="1"/>
    </xf>
    <xf numFmtId="0" fontId="10" fillId="4" borderId="55" xfId="0" applyFont="1" applyFill="1" applyBorder="1" applyAlignment="1">
      <alignment horizontal="center" vertical="center" wrapText="1"/>
    </xf>
    <xf numFmtId="0" fontId="3" fillId="5" borderId="55" xfId="0" applyFont="1" applyFill="1" applyBorder="1" applyAlignment="1">
      <alignment vertical="center" wrapText="1"/>
    </xf>
    <xf numFmtId="0" fontId="2" fillId="5" borderId="56" xfId="0" applyFont="1" applyFill="1" applyBorder="1" applyAlignment="1">
      <alignment horizontal="center" vertical="center" wrapText="1"/>
    </xf>
    <xf numFmtId="0" fontId="2" fillId="2" borderId="0" xfId="0" applyFont="1" applyFill="1" applyAlignment="1">
      <alignment vertical="center"/>
    </xf>
    <xf numFmtId="0" fontId="14" fillId="2" borderId="0" xfId="0" applyFont="1" applyFill="1" applyAlignment="1">
      <alignment horizontal="left" vertical="center" wrapText="1"/>
    </xf>
    <xf numFmtId="0" fontId="25" fillId="2" borderId="0" xfId="0" applyFont="1" applyFill="1" applyAlignment="1">
      <alignment vertical="center"/>
    </xf>
    <xf numFmtId="0" fontId="2" fillId="2" borderId="0" xfId="0" applyFont="1" applyFill="1" applyAlignment="1">
      <alignment horizontal="center" vertical="center"/>
    </xf>
    <xf numFmtId="0" fontId="2" fillId="4" borderId="34" xfId="1" applyFont="1" applyFill="1" applyBorder="1" applyProtection="1">
      <protection hidden="1"/>
    </xf>
    <xf numFmtId="0" fontId="2" fillId="5" borderId="36" xfId="1" applyFont="1" applyFill="1" applyBorder="1" applyProtection="1">
      <protection locked="0"/>
    </xf>
    <xf numFmtId="4" fontId="3" fillId="4" borderId="37" xfId="0" applyNumberFormat="1" applyFont="1" applyFill="1" applyBorder="1"/>
    <xf numFmtId="4" fontId="3" fillId="4" borderId="38" xfId="0" applyNumberFormat="1" applyFont="1" applyFill="1" applyBorder="1"/>
    <xf numFmtId="164" fontId="3" fillId="4" borderId="38" xfId="0" applyNumberFormat="1" applyFont="1" applyFill="1" applyBorder="1"/>
    <xf numFmtId="0" fontId="2" fillId="4" borderId="38" xfId="0" applyFont="1" applyFill="1" applyBorder="1" applyAlignment="1">
      <alignment horizontal="left" vertical="center" wrapText="1"/>
    </xf>
    <xf numFmtId="4" fontId="2" fillId="4" borderId="37" xfId="0" applyNumberFormat="1" applyFont="1" applyFill="1" applyBorder="1"/>
    <xf numFmtId="4" fontId="2" fillId="4" borderId="39" xfId="0" applyNumberFormat="1" applyFont="1" applyFill="1" applyBorder="1"/>
    <xf numFmtId="4" fontId="14" fillId="6" borderId="13" xfId="0" applyNumberFormat="1" applyFont="1" applyFill="1" applyBorder="1" applyAlignment="1">
      <alignment horizontal="center" vertical="center" wrapText="1"/>
    </xf>
    <xf numFmtId="10" fontId="14" fillId="4" borderId="23" xfId="0" applyNumberFormat="1" applyFont="1" applyFill="1" applyBorder="1" applyAlignment="1">
      <alignment horizontal="center" vertical="center" wrapText="1"/>
    </xf>
    <xf numFmtId="0" fontId="2" fillId="5" borderId="2" xfId="0" applyFont="1" applyFill="1" applyBorder="1" applyAlignment="1" applyProtection="1">
      <alignment horizontal="center" vertical="center" wrapText="1"/>
      <protection locked="0"/>
    </xf>
    <xf numFmtId="0" fontId="2" fillId="5" borderId="38"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2" fillId="5" borderId="37"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protection locked="0"/>
    </xf>
    <xf numFmtId="0" fontId="22" fillId="5" borderId="44" xfId="1" applyFont="1" applyFill="1" applyBorder="1" applyAlignment="1" applyProtection="1">
      <alignment horizontal="left" vertical="center"/>
      <protection locked="0" hidden="1"/>
    </xf>
    <xf numFmtId="0" fontId="3" fillId="0" borderId="12" xfId="0" applyFont="1" applyBorder="1" applyAlignment="1" applyProtection="1">
      <alignment horizontal="left"/>
      <protection locked="0"/>
    </xf>
    <xf numFmtId="0" fontId="10" fillId="4" borderId="57" xfId="0" applyFont="1" applyFill="1" applyBorder="1" applyAlignment="1" applyProtection="1">
      <alignment horizontal="left" vertical="center" wrapText="1"/>
      <protection locked="0"/>
    </xf>
    <xf numFmtId="0" fontId="10" fillId="4" borderId="49" xfId="0" applyFont="1" applyFill="1" applyBorder="1" applyAlignment="1" applyProtection="1">
      <alignment horizontal="left" vertical="center" wrapText="1"/>
      <protection locked="0"/>
    </xf>
    <xf numFmtId="0" fontId="10" fillId="4" borderId="50" xfId="0" applyFont="1" applyFill="1" applyBorder="1" applyAlignment="1" applyProtection="1">
      <alignment horizontal="left" vertical="center" wrapText="1"/>
      <protection locked="0"/>
    </xf>
    <xf numFmtId="0" fontId="2" fillId="4" borderId="48" xfId="0" applyFont="1" applyFill="1" applyBorder="1" applyAlignment="1" applyProtection="1">
      <alignment horizontal="center" vertical="center" wrapText="1"/>
      <protection locked="0"/>
    </xf>
    <xf numFmtId="0" fontId="2" fillId="4" borderId="49" xfId="0" applyFont="1" applyFill="1" applyBorder="1" applyAlignment="1" applyProtection="1">
      <alignment horizontal="center" vertical="center" wrapText="1"/>
      <protection locked="0"/>
    </xf>
    <xf numFmtId="0" fontId="2" fillId="4" borderId="51" xfId="0" applyFont="1" applyFill="1" applyBorder="1" applyAlignment="1" applyProtection="1">
      <alignment horizontal="center" vertical="center" wrapText="1"/>
      <protection locked="0"/>
    </xf>
    <xf numFmtId="0" fontId="3" fillId="4" borderId="57" xfId="0" applyFont="1" applyFill="1" applyBorder="1" applyAlignment="1" applyProtection="1">
      <alignment horizontal="left" vertical="center" wrapText="1"/>
      <protection locked="0"/>
    </xf>
    <xf numFmtId="0" fontId="3" fillId="4" borderId="49" xfId="0" applyFont="1" applyFill="1" applyBorder="1" applyAlignment="1" applyProtection="1">
      <alignment horizontal="left" vertical="center" wrapText="1"/>
      <protection locked="0"/>
    </xf>
    <xf numFmtId="0" fontId="3" fillId="4" borderId="50" xfId="0" applyFont="1" applyFill="1" applyBorder="1" applyAlignment="1" applyProtection="1">
      <alignment horizontal="left" vertical="center" wrapText="1"/>
      <protection locked="0"/>
    </xf>
    <xf numFmtId="0" fontId="2" fillId="5" borderId="59" xfId="0" applyFont="1" applyFill="1" applyBorder="1" applyAlignment="1" applyProtection="1">
      <alignment horizontal="left" vertical="center" wrapText="1"/>
      <protection locked="0"/>
    </xf>
    <xf numFmtId="0" fontId="2" fillId="5" borderId="4" xfId="0" applyFont="1" applyFill="1" applyBorder="1" applyAlignment="1" applyProtection="1">
      <alignment horizontal="left" vertical="center" wrapText="1"/>
      <protection locked="0"/>
    </xf>
    <xf numFmtId="0" fontId="3" fillId="4" borderId="42" xfId="0" applyFont="1" applyFill="1" applyBorder="1" applyAlignment="1" applyProtection="1">
      <alignment horizontal="left" vertical="center" wrapText="1"/>
      <protection locked="0"/>
    </xf>
    <xf numFmtId="0" fontId="3" fillId="4" borderId="52" xfId="0" applyFont="1" applyFill="1" applyBorder="1" applyAlignment="1" applyProtection="1">
      <alignment horizontal="left" vertical="center" wrapText="1"/>
      <protection locked="0"/>
    </xf>
    <xf numFmtId="10" fontId="2" fillId="5" borderId="45" xfId="0" applyNumberFormat="1" applyFont="1" applyFill="1" applyBorder="1" applyAlignment="1" applyProtection="1">
      <alignment horizontal="center" vertical="center" wrapText="1"/>
      <protection locked="0"/>
    </xf>
    <xf numFmtId="10" fontId="2" fillId="5" borderId="46" xfId="0" applyNumberFormat="1" applyFont="1" applyFill="1" applyBorder="1" applyAlignment="1" applyProtection="1">
      <alignment horizontal="center" vertical="center" wrapText="1"/>
      <protection locked="0"/>
    </xf>
    <xf numFmtId="10" fontId="2" fillId="5" borderId="52" xfId="0" applyNumberFormat="1" applyFont="1" applyFill="1" applyBorder="1" applyAlignment="1" applyProtection="1">
      <alignment horizontal="center" vertical="center" wrapText="1"/>
      <protection locked="0"/>
    </xf>
    <xf numFmtId="0" fontId="3" fillId="4" borderId="59"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center" vertical="center" wrapText="1"/>
      <protection locked="0"/>
    </xf>
    <xf numFmtId="0" fontId="3" fillId="4" borderId="46" xfId="0" applyFont="1" applyFill="1" applyBorder="1" applyAlignment="1" applyProtection="1">
      <alignment horizontal="center" vertical="center" wrapText="1"/>
      <protection locked="0"/>
    </xf>
    <xf numFmtId="0" fontId="3" fillId="4" borderId="43"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22" fillId="4" borderId="47" xfId="0" applyFont="1" applyFill="1" applyBorder="1" applyAlignment="1" applyProtection="1">
      <alignment horizontal="center" vertical="center" wrapText="1"/>
      <protection locked="0"/>
    </xf>
    <xf numFmtId="0" fontId="3" fillId="2" borderId="0" xfId="1" applyFont="1" applyFill="1" applyAlignment="1" applyProtection="1">
      <alignment horizontal="center" vertical="center" wrapText="1"/>
      <protection hidden="1"/>
    </xf>
    <xf numFmtId="49" fontId="9" fillId="2" borderId="0" xfId="1" applyNumberFormat="1" applyFont="1" applyFill="1" applyAlignment="1" applyProtection="1">
      <alignment horizontal="left" vertical="top" wrapText="1"/>
      <protection hidden="1"/>
    </xf>
    <xf numFmtId="0" fontId="2" fillId="7" borderId="8" xfId="0" applyFont="1" applyFill="1" applyBorder="1" applyAlignment="1" applyProtection="1">
      <alignment horizontal="left" vertical="center" wrapText="1"/>
      <protection hidden="1"/>
    </xf>
    <xf numFmtId="0" fontId="2" fillId="7" borderId="10" xfId="0" applyFont="1" applyFill="1" applyBorder="1" applyAlignment="1" applyProtection="1">
      <alignment horizontal="left" vertical="center" wrapText="1"/>
      <protection hidden="1"/>
    </xf>
    <xf numFmtId="0" fontId="2" fillId="7" borderId="9" xfId="0" applyFont="1" applyFill="1" applyBorder="1" applyAlignment="1" applyProtection="1">
      <alignment horizontal="left" vertical="center" wrapText="1"/>
      <protection hidden="1"/>
    </xf>
    <xf numFmtId="0" fontId="2" fillId="7" borderId="11" xfId="0" applyFont="1" applyFill="1" applyBorder="1" applyAlignment="1" applyProtection="1">
      <alignment horizontal="left" vertical="center" wrapText="1"/>
      <protection hidden="1"/>
    </xf>
    <xf numFmtId="0" fontId="2" fillId="7" borderId="0" xfId="0" applyFont="1" applyFill="1" applyAlignment="1" applyProtection="1">
      <alignment horizontal="left" vertical="center" wrapText="1"/>
      <protection hidden="1"/>
    </xf>
    <xf numFmtId="0" fontId="2" fillId="7" borderId="7" xfId="0" applyFont="1" applyFill="1" applyBorder="1" applyAlignment="1" applyProtection="1">
      <alignment horizontal="left" vertical="center" wrapText="1"/>
      <protection hidden="1"/>
    </xf>
    <xf numFmtId="0" fontId="2" fillId="7" borderId="5" xfId="0" applyFont="1" applyFill="1" applyBorder="1" applyAlignment="1" applyProtection="1">
      <alignment horizontal="left" vertical="center" wrapText="1"/>
      <protection hidden="1"/>
    </xf>
    <xf numFmtId="0" fontId="2" fillId="7" borderId="12" xfId="0" applyFont="1" applyFill="1" applyBorder="1" applyAlignment="1" applyProtection="1">
      <alignment horizontal="left" vertical="center" wrapText="1"/>
      <protection hidden="1"/>
    </xf>
    <xf numFmtId="0" fontId="2" fillId="7" borderId="6" xfId="0" applyFont="1" applyFill="1" applyBorder="1" applyAlignment="1" applyProtection="1">
      <alignment horizontal="left" vertical="center" wrapText="1"/>
      <protection hidden="1"/>
    </xf>
    <xf numFmtId="0" fontId="2" fillId="4" borderId="2" xfId="1" applyFont="1" applyFill="1" applyBorder="1" applyAlignment="1" applyProtection="1">
      <alignment horizontal="justify" vertical="center" wrapText="1"/>
      <protection hidden="1"/>
    </xf>
    <xf numFmtId="0" fontId="7" fillId="4" borderId="2" xfId="1" applyFont="1" applyFill="1" applyBorder="1" applyAlignment="1" applyProtection="1">
      <alignment horizontal="left" vertical="center" wrapText="1"/>
      <protection hidden="1"/>
    </xf>
    <xf numFmtId="0" fontId="9" fillId="4" borderId="2" xfId="1" applyFont="1" applyFill="1" applyBorder="1" applyAlignment="1" applyProtection="1">
      <alignment horizontal="left" vertical="center" wrapText="1"/>
      <protection hidden="1"/>
    </xf>
    <xf numFmtId="0" fontId="10" fillId="4" borderId="2" xfId="1" applyFont="1" applyFill="1" applyBorder="1" applyAlignment="1" applyProtection="1">
      <alignment horizontal="left" vertical="center" wrapText="1"/>
      <protection hidden="1"/>
    </xf>
    <xf numFmtId="0" fontId="11" fillId="4" borderId="3" xfId="1" applyFont="1" applyFill="1" applyBorder="1" applyAlignment="1" applyProtection="1">
      <alignment horizontal="left" vertical="center" wrapText="1"/>
      <protection hidden="1"/>
    </xf>
    <xf numFmtId="0" fontId="7" fillId="4" borderId="1" xfId="1" applyFont="1" applyFill="1" applyBorder="1" applyAlignment="1" applyProtection="1">
      <alignment horizontal="left" vertical="center" wrapText="1"/>
      <protection hidden="1"/>
    </xf>
    <xf numFmtId="0" fontId="7" fillId="4" borderId="4" xfId="1" applyFont="1" applyFill="1" applyBorder="1" applyAlignment="1" applyProtection="1">
      <alignment horizontal="left" vertical="center" wrapText="1"/>
      <protection hidden="1"/>
    </xf>
    <xf numFmtId="0" fontId="2" fillId="4" borderId="3" xfId="1" applyFont="1" applyFill="1" applyBorder="1" applyAlignment="1" applyProtection="1">
      <alignment horizontal="left" vertical="center" wrapText="1"/>
      <protection hidden="1"/>
    </xf>
    <xf numFmtId="0" fontId="2" fillId="4" borderId="1" xfId="1" applyFont="1" applyFill="1" applyBorder="1" applyAlignment="1" applyProtection="1">
      <alignment horizontal="left" vertical="center" wrapText="1"/>
      <protection hidden="1"/>
    </xf>
    <xf numFmtId="0" fontId="2" fillId="4" borderId="4" xfId="1" applyFont="1" applyFill="1" applyBorder="1" applyAlignment="1" applyProtection="1">
      <alignment horizontal="left" vertical="center" wrapText="1"/>
      <protection hidden="1"/>
    </xf>
    <xf numFmtId="0" fontId="3" fillId="2" borderId="0" xfId="1" applyFont="1" applyFill="1" applyAlignment="1" applyProtection="1">
      <alignment horizontal="center" vertical="center" wrapText="1"/>
      <protection locked="0"/>
    </xf>
    <xf numFmtId="0" fontId="21" fillId="0" borderId="0" xfId="0" applyFont="1" applyAlignment="1" applyProtection="1">
      <alignment horizontal="center"/>
      <protection locked="0"/>
    </xf>
    <xf numFmtId="0" fontId="16" fillId="6" borderId="53"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60" xfId="0" applyFont="1" applyFill="1" applyBorder="1" applyAlignment="1">
      <alignment horizontal="left" vertical="top" wrapText="1"/>
    </xf>
    <xf numFmtId="0" fontId="16" fillId="6" borderId="61" xfId="0" applyFont="1" applyFill="1" applyBorder="1" applyAlignment="1">
      <alignment horizontal="left" vertical="top" wrapText="1"/>
    </xf>
    <xf numFmtId="0" fontId="16" fillId="6" borderId="34" xfId="0" applyFont="1" applyFill="1" applyBorder="1" applyAlignment="1">
      <alignment horizontal="left" vertical="top" wrapText="1"/>
    </xf>
    <xf numFmtId="0" fontId="16" fillId="6" borderId="36" xfId="0" applyFont="1" applyFill="1" applyBorder="1" applyAlignment="1">
      <alignment horizontal="left" vertical="top" wrapText="1"/>
    </xf>
    <xf numFmtId="0" fontId="2" fillId="0" borderId="0" xfId="0" applyFont="1" applyAlignment="1">
      <alignment horizontal="left" vertical="top" wrapText="1"/>
    </xf>
    <xf numFmtId="0" fontId="9" fillId="5" borderId="35"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10" fillId="0" borderId="0" xfId="0" applyFont="1" applyAlignment="1" applyProtection="1">
      <alignment horizontal="left" wrapText="1"/>
      <protection locked="0"/>
    </xf>
    <xf numFmtId="0" fontId="14" fillId="4" borderId="25" xfId="0" applyFont="1" applyFill="1" applyBorder="1" applyAlignment="1" applyProtection="1">
      <alignment horizontal="center" vertical="center" wrapText="1"/>
      <protection locked="0"/>
    </xf>
    <xf numFmtId="0" fontId="9" fillId="4" borderId="21" xfId="0" applyFont="1" applyFill="1" applyBorder="1" applyAlignment="1">
      <alignment horizontal="justify" vertical="center" wrapText="1"/>
    </xf>
    <xf numFmtId="0" fontId="9" fillId="4" borderId="21" xfId="0" applyFont="1" applyFill="1" applyBorder="1" applyAlignment="1" applyProtection="1">
      <alignment horizontal="left" vertical="center" wrapText="1"/>
      <protection locked="0"/>
    </xf>
    <xf numFmtId="0" fontId="9" fillId="4" borderId="14" xfId="0" applyFont="1" applyFill="1" applyBorder="1" applyAlignment="1" applyProtection="1">
      <alignment horizontal="left" vertical="center" wrapText="1"/>
      <protection locked="0"/>
    </xf>
    <xf numFmtId="0" fontId="24" fillId="6" borderId="21" xfId="0" applyFont="1" applyFill="1" applyBorder="1" applyAlignment="1">
      <alignment horizontal="justify" vertical="center" wrapText="1"/>
    </xf>
    <xf numFmtId="0" fontId="24" fillId="6" borderId="24" xfId="0" applyFont="1" applyFill="1" applyBorder="1" applyAlignment="1">
      <alignment horizontal="justify" vertical="center" wrapText="1"/>
    </xf>
    <xf numFmtId="0" fontId="24" fillId="6" borderId="22" xfId="0" applyFont="1" applyFill="1" applyBorder="1" applyAlignment="1">
      <alignment horizontal="justify" vertical="center" wrapText="1"/>
    </xf>
    <xf numFmtId="0" fontId="24" fillId="6" borderId="26" xfId="0" applyFont="1" applyFill="1" applyBorder="1" applyAlignment="1">
      <alignment horizontal="justify" vertical="center" wrapText="1"/>
    </xf>
    <xf numFmtId="0" fontId="24" fillId="6" borderId="27" xfId="0" applyFont="1" applyFill="1" applyBorder="1" applyAlignment="1">
      <alignment horizontal="justify" vertical="center" wrapText="1"/>
    </xf>
    <xf numFmtId="0" fontId="24" fillId="6" borderId="28" xfId="0" applyFont="1" applyFill="1" applyBorder="1" applyAlignment="1">
      <alignment horizontal="justify" vertical="center" wrapText="1"/>
    </xf>
    <xf numFmtId="0" fontId="3" fillId="0" borderId="0" xfId="0" applyFont="1" applyAlignment="1">
      <alignment horizontal="left" wrapText="1"/>
    </xf>
    <xf numFmtId="0" fontId="24" fillId="6" borderId="31" xfId="0" applyFont="1" applyFill="1" applyBorder="1" applyAlignment="1">
      <alignment horizontal="justify" vertical="center" wrapText="1"/>
    </xf>
    <xf numFmtId="0" fontId="24" fillId="6" borderId="32" xfId="0" applyFont="1" applyFill="1" applyBorder="1" applyAlignment="1">
      <alignment horizontal="justify" vertical="center" wrapText="1"/>
    </xf>
    <xf numFmtId="0" fontId="24" fillId="6" borderId="33" xfId="0" applyFont="1" applyFill="1" applyBorder="1" applyAlignment="1">
      <alignment horizontal="justify" vertical="center" wrapText="1"/>
    </xf>
    <xf numFmtId="0" fontId="9" fillId="4" borderId="21" xfId="0" applyFont="1" applyFill="1" applyBorder="1" applyAlignment="1" applyProtection="1">
      <alignment horizontal="justify" vertical="center" wrapText="1"/>
      <protection locked="0"/>
    </xf>
    <xf numFmtId="0" fontId="3" fillId="0" borderId="0" xfId="0" applyFont="1" applyAlignment="1">
      <alignment horizontal="left" vertical="top" wrapText="1"/>
    </xf>
    <xf numFmtId="0" fontId="10" fillId="4" borderId="58"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2" fillId="5" borderId="3" xfId="0" applyFont="1" applyFill="1" applyBorder="1" applyAlignment="1" applyProtection="1">
      <alignment horizontal="justify" vertical="top" wrapText="1"/>
      <protection locked="0"/>
    </xf>
    <xf numFmtId="0" fontId="2" fillId="5" borderId="1" xfId="0" applyFont="1" applyFill="1" applyBorder="1" applyAlignment="1" applyProtection="1">
      <alignment horizontal="justify" vertical="top" wrapText="1"/>
      <protection locked="0"/>
    </xf>
    <xf numFmtId="0" fontId="2" fillId="5" borderId="4" xfId="0" applyFont="1" applyFill="1" applyBorder="1" applyAlignment="1" applyProtection="1">
      <alignment horizontal="justify" vertical="top" wrapText="1"/>
      <protection locked="0"/>
    </xf>
    <xf numFmtId="0" fontId="22" fillId="2" borderId="0" xfId="0" applyFont="1" applyFill="1" applyAlignment="1">
      <alignment horizontal="center" vertical="center"/>
    </xf>
    <xf numFmtId="0" fontId="14" fillId="2" borderId="0" xfId="0" applyFont="1" applyFill="1" applyAlignment="1">
      <alignment horizontal="left" vertical="center" wrapText="1"/>
    </xf>
    <xf numFmtId="0" fontId="3" fillId="4" borderId="2" xfId="0" applyFont="1" applyFill="1" applyBorder="1" applyAlignment="1">
      <alignment horizontal="left" vertical="top" wrapText="1"/>
    </xf>
    <xf numFmtId="0" fontId="3" fillId="5" borderId="1" xfId="0" applyFont="1" applyFill="1" applyBorder="1" applyAlignment="1" applyProtection="1">
      <alignment horizontal="justify" vertical="top" wrapText="1"/>
      <protection locked="0"/>
    </xf>
    <xf numFmtId="0" fontId="3" fillId="5" borderId="4" xfId="0" applyFont="1" applyFill="1" applyBorder="1" applyAlignment="1" applyProtection="1">
      <alignment horizontal="justify" vertical="top" wrapText="1"/>
      <protection locked="0"/>
    </xf>
    <xf numFmtId="0" fontId="3" fillId="4" borderId="2" xfId="0" applyFont="1" applyFill="1" applyBorder="1" applyAlignment="1">
      <alignment horizontal="left" vertical="center" wrapText="1"/>
    </xf>
    <xf numFmtId="0" fontId="2" fillId="5" borderId="2" xfId="0" applyFont="1" applyFill="1" applyBorder="1" applyAlignment="1" applyProtection="1">
      <alignment horizontal="left" vertical="top"/>
      <protection locked="0"/>
    </xf>
    <xf numFmtId="0" fontId="2" fillId="2" borderId="0" xfId="0" applyFont="1" applyFill="1" applyAlignment="1">
      <alignment horizontal="justify" vertical="center" wrapText="1"/>
    </xf>
    <xf numFmtId="0" fontId="2" fillId="5" borderId="3" xfId="0" applyFont="1" applyFill="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protection locked="0"/>
    </xf>
    <xf numFmtId="0" fontId="2" fillId="5" borderId="1" xfId="0" applyFont="1" applyFill="1" applyBorder="1" applyAlignment="1" applyProtection="1">
      <alignment horizontal="left" vertical="top"/>
      <protection locked="0"/>
    </xf>
    <xf numFmtId="0" fontId="2" fillId="5" borderId="4" xfId="0" applyFont="1" applyFill="1" applyBorder="1" applyAlignment="1" applyProtection="1">
      <alignment horizontal="left" vertical="top"/>
      <protection locked="0"/>
    </xf>
    <xf numFmtId="0" fontId="16" fillId="0" borderId="0" xfId="0" applyFont="1" applyAlignment="1">
      <alignment horizontal="center" vertical="center" textRotation="90"/>
    </xf>
    <xf numFmtId="0" fontId="17" fillId="0" borderId="0" xfId="0" applyFont="1" applyAlignment="1">
      <alignment horizontal="center" vertical="center"/>
    </xf>
    <xf numFmtId="0" fontId="18" fillId="2" borderId="0" xfId="0" applyFont="1" applyFill="1" applyAlignment="1">
      <alignment horizontal="center" vertical="center"/>
    </xf>
    <xf numFmtId="4" fontId="14" fillId="5" borderId="13" xfId="0" applyNumberFormat="1" applyFont="1" applyFill="1" applyBorder="1" applyAlignment="1" applyProtection="1">
      <alignment horizontal="center" vertical="center" wrapText="1"/>
      <protection locked="0"/>
    </xf>
  </cellXfs>
  <cellStyles count="3">
    <cellStyle name="Įprastas" xfId="0" builtinId="0"/>
    <cellStyle name="Įprastas 2" xfId="1" xr:uid="{0ABAF960-9317-47C5-8E53-8DFA04966A7E}"/>
    <cellStyle name="Procentai" xfId="2" builtinId="5"/>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13</xdr:row>
      <xdr:rowOff>190500</xdr:rowOff>
    </xdr:from>
    <xdr:to>
      <xdr:col>10</xdr:col>
      <xdr:colOff>9525</xdr:colOff>
      <xdr:row>14</xdr:row>
      <xdr:rowOff>9525</xdr:rowOff>
    </xdr:to>
    <xdr:cxnSp macro="">
      <xdr:nvCxnSpPr>
        <xdr:cNvPr id="2" name="Tiesioji jungtis 1">
          <a:extLst>
            <a:ext uri="{FF2B5EF4-FFF2-40B4-BE49-F238E27FC236}">
              <a16:creationId xmlns:a16="http://schemas.microsoft.com/office/drawing/2014/main" id="{D100F520-8987-4195-8E6F-01CAFB1AA1C0}"/>
            </a:ext>
          </a:extLst>
        </xdr:cNvPr>
        <xdr:cNvCxnSpPr/>
      </xdr:nvCxnSpPr>
      <xdr:spPr>
        <a:xfrm>
          <a:off x="38100" y="2578100"/>
          <a:ext cx="6066155" cy="8255"/>
        </a:xfrm>
        <a:prstGeom prst="line">
          <a:avLst/>
        </a:prstGeom>
        <a:ln w="952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4</xdr:col>
      <xdr:colOff>22282</xdr:colOff>
      <xdr:row>6</xdr:row>
      <xdr:rowOff>171451</xdr:rowOff>
    </xdr:from>
    <xdr:ext cx="206318" cy="230504"/>
    <xdr:pic>
      <xdr:nvPicPr>
        <xdr:cNvPr id="3" name="Paveikslėlis 2">
          <a:extLst>
            <a:ext uri="{FF2B5EF4-FFF2-40B4-BE49-F238E27FC236}">
              <a16:creationId xmlns:a16="http://schemas.microsoft.com/office/drawing/2014/main" id="{1A3438A8-3DAB-4EEA-9FDC-749BBC79BE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3222" y="1278891"/>
          <a:ext cx="206318" cy="230504"/>
        </a:xfrm>
        <a:prstGeom prst="rect">
          <a:avLst/>
        </a:prstGeom>
      </xdr:spPr>
    </xdr:pic>
    <xdr:clientData/>
  </xdr:oneCellAnchor>
  <xdr:twoCellAnchor>
    <xdr:from>
      <xdr:col>4</xdr:col>
      <xdr:colOff>657225</xdr:colOff>
      <xdr:row>8</xdr:row>
      <xdr:rowOff>0</xdr:rowOff>
    </xdr:from>
    <xdr:to>
      <xdr:col>4</xdr:col>
      <xdr:colOff>657225</xdr:colOff>
      <xdr:row>8</xdr:row>
      <xdr:rowOff>180975</xdr:rowOff>
    </xdr:to>
    <xdr:cxnSp macro="">
      <xdr:nvCxnSpPr>
        <xdr:cNvPr id="4" name="Tiesioji rodyklės jungtis 3">
          <a:extLst>
            <a:ext uri="{FF2B5EF4-FFF2-40B4-BE49-F238E27FC236}">
              <a16:creationId xmlns:a16="http://schemas.microsoft.com/office/drawing/2014/main" id="{3312BDEE-F8EF-4D0A-BAC6-8F92E4D76E90}"/>
            </a:ext>
          </a:extLst>
        </xdr:cNvPr>
        <xdr:cNvCxnSpPr/>
      </xdr:nvCxnSpPr>
      <xdr:spPr>
        <a:xfrm>
          <a:off x="3049905" y="1473200"/>
          <a:ext cx="0" cy="1822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4</xdr:col>
      <xdr:colOff>666750</xdr:colOff>
      <xdr:row>11</xdr:row>
      <xdr:rowOff>9525</xdr:rowOff>
    </xdr:to>
    <xdr:cxnSp macro="">
      <xdr:nvCxnSpPr>
        <xdr:cNvPr id="5" name="Tiesioji rodyklės jungtis 4">
          <a:extLst>
            <a:ext uri="{FF2B5EF4-FFF2-40B4-BE49-F238E27FC236}">
              <a16:creationId xmlns:a16="http://schemas.microsoft.com/office/drawing/2014/main" id="{35DCAE7A-7E03-47A9-87E7-AAEFBB5ABDC4}"/>
            </a:ext>
          </a:extLst>
        </xdr:cNvPr>
        <xdr:cNvCxnSpPr/>
      </xdr:nvCxnSpPr>
      <xdr:spPr>
        <a:xfrm>
          <a:off x="3044190" y="1849755"/>
          <a:ext cx="0" cy="184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695325</xdr:colOff>
      <xdr:row>12</xdr:row>
      <xdr:rowOff>19050</xdr:rowOff>
    </xdr:from>
    <xdr:to>
      <xdr:col>4</xdr:col>
      <xdr:colOff>1362075</xdr:colOff>
      <xdr:row>13</xdr:row>
      <xdr:rowOff>123825</xdr:rowOff>
    </xdr:to>
    <xdr:cxnSp macro="">
      <xdr:nvCxnSpPr>
        <xdr:cNvPr id="6" name="Tiesioji rodyklės jungtis 5">
          <a:extLst>
            <a:ext uri="{FF2B5EF4-FFF2-40B4-BE49-F238E27FC236}">
              <a16:creationId xmlns:a16="http://schemas.microsoft.com/office/drawing/2014/main" id="{8BC03A04-3F22-4AA1-AC1F-3E410017EE62}"/>
            </a:ext>
          </a:extLst>
        </xdr:cNvPr>
        <xdr:cNvCxnSpPr/>
      </xdr:nvCxnSpPr>
      <xdr:spPr>
        <a:xfrm>
          <a:off x="3049905" y="2231390"/>
          <a:ext cx="0" cy="285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8</xdr:row>
      <xdr:rowOff>0</xdr:rowOff>
    </xdr:from>
    <xdr:to>
      <xdr:col>6</xdr:col>
      <xdr:colOff>657225</xdr:colOff>
      <xdr:row>11</xdr:row>
      <xdr:rowOff>19050</xdr:rowOff>
    </xdr:to>
    <xdr:cxnSp macro="">
      <xdr:nvCxnSpPr>
        <xdr:cNvPr id="7" name="Tiesioji rodyklės jungtis 6">
          <a:extLst>
            <a:ext uri="{FF2B5EF4-FFF2-40B4-BE49-F238E27FC236}">
              <a16:creationId xmlns:a16="http://schemas.microsoft.com/office/drawing/2014/main" id="{0ECD3327-E351-452F-827C-5D117B02EF1E}"/>
            </a:ext>
          </a:extLst>
        </xdr:cNvPr>
        <xdr:cNvCxnSpPr/>
      </xdr:nvCxnSpPr>
      <xdr:spPr>
        <a:xfrm>
          <a:off x="4267200" y="1473200"/>
          <a:ext cx="1905" cy="5740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7</xdr:row>
      <xdr:rowOff>0</xdr:rowOff>
    </xdr:from>
    <xdr:ext cx="206318" cy="238124"/>
    <xdr:pic>
      <xdr:nvPicPr>
        <xdr:cNvPr id="8" name="Paveikslėlis 7">
          <a:extLst>
            <a:ext uri="{FF2B5EF4-FFF2-40B4-BE49-F238E27FC236}">
              <a16:creationId xmlns:a16="http://schemas.microsoft.com/office/drawing/2014/main" id="{BDCAD604-EBC7-41E2-AC8C-EAA779089B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7600" y="1289050"/>
          <a:ext cx="206318" cy="238124"/>
        </a:xfrm>
        <a:prstGeom prst="rect">
          <a:avLst/>
        </a:prstGeom>
      </xdr:spPr>
    </xdr:pic>
    <xdr:clientData/>
  </xdr:oneCellAnchor>
  <xdr:twoCellAnchor>
    <xdr:from>
      <xdr:col>6</xdr:col>
      <xdr:colOff>9525</xdr:colOff>
      <xdr:row>12</xdr:row>
      <xdr:rowOff>9525</xdr:rowOff>
    </xdr:from>
    <xdr:to>
      <xdr:col>6</xdr:col>
      <xdr:colOff>657226</xdr:colOff>
      <xdr:row>13</xdr:row>
      <xdr:rowOff>104775</xdr:rowOff>
    </xdr:to>
    <xdr:cxnSp macro="">
      <xdr:nvCxnSpPr>
        <xdr:cNvPr id="9" name="Tiesioji rodyklės jungtis 8">
          <a:extLst>
            <a:ext uri="{FF2B5EF4-FFF2-40B4-BE49-F238E27FC236}">
              <a16:creationId xmlns:a16="http://schemas.microsoft.com/office/drawing/2014/main" id="{5E12A5C0-046A-4243-8A42-A55AEA2AED68}"/>
            </a:ext>
          </a:extLst>
        </xdr:cNvPr>
        <xdr:cNvCxnSpPr/>
      </xdr:nvCxnSpPr>
      <xdr:spPr>
        <a:xfrm flipH="1">
          <a:off x="3665855" y="2218055"/>
          <a:ext cx="603251" cy="2819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19</xdr:row>
      <xdr:rowOff>0</xdr:rowOff>
    </xdr:from>
    <xdr:ext cx="206318" cy="240029"/>
    <xdr:pic>
      <xdr:nvPicPr>
        <xdr:cNvPr id="10" name="Paveikslėlis 9">
          <a:extLst>
            <a:ext uri="{FF2B5EF4-FFF2-40B4-BE49-F238E27FC236}">
              <a16:creationId xmlns:a16="http://schemas.microsoft.com/office/drawing/2014/main" id="{EC80BEAF-0C27-4E50-BE64-512003C346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7600" y="3498850"/>
          <a:ext cx="206318" cy="240029"/>
        </a:xfrm>
        <a:prstGeom prst="rect">
          <a:avLst/>
        </a:prstGeom>
      </xdr:spPr>
    </xdr:pic>
    <xdr:clientData/>
  </xdr:oneCellAnchor>
  <xdr:twoCellAnchor>
    <xdr:from>
      <xdr:col>2</xdr:col>
      <xdr:colOff>1362075</xdr:colOff>
      <xdr:row>9</xdr:row>
      <xdr:rowOff>142875</xdr:rowOff>
    </xdr:from>
    <xdr:to>
      <xdr:col>4</xdr:col>
      <xdr:colOff>0</xdr:colOff>
      <xdr:row>9</xdr:row>
      <xdr:rowOff>152400</xdr:rowOff>
    </xdr:to>
    <xdr:cxnSp macro="">
      <xdr:nvCxnSpPr>
        <xdr:cNvPr id="11" name="Tiesioji rodyklės jungtis 10">
          <a:extLst>
            <a:ext uri="{FF2B5EF4-FFF2-40B4-BE49-F238E27FC236}">
              <a16:creationId xmlns:a16="http://schemas.microsoft.com/office/drawing/2014/main" id="{F95582B9-883F-4412-8DA8-34F9A7AB1041}"/>
            </a:ext>
          </a:extLst>
        </xdr:cNvPr>
        <xdr:cNvCxnSpPr/>
      </xdr:nvCxnSpPr>
      <xdr:spPr>
        <a:xfrm flipH="1" flipV="1">
          <a:off x="1826895" y="1801495"/>
          <a:ext cx="611505" cy="82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13</xdr:row>
      <xdr:rowOff>133350</xdr:rowOff>
    </xdr:from>
    <xdr:to>
      <xdr:col>6</xdr:col>
      <xdr:colOff>476250</xdr:colOff>
      <xdr:row>15</xdr:row>
      <xdr:rowOff>9525</xdr:rowOff>
    </xdr:to>
    <xdr:cxnSp macro="">
      <xdr:nvCxnSpPr>
        <xdr:cNvPr id="12" name="Tiesioji rodyklės jungtis 11">
          <a:extLst>
            <a:ext uri="{FF2B5EF4-FFF2-40B4-BE49-F238E27FC236}">
              <a16:creationId xmlns:a16="http://schemas.microsoft.com/office/drawing/2014/main" id="{BBCEFC84-3DC7-4CC6-A4D7-B74E35365BB3}"/>
            </a:ext>
          </a:extLst>
        </xdr:cNvPr>
        <xdr:cNvCxnSpPr/>
      </xdr:nvCxnSpPr>
      <xdr:spPr>
        <a:xfrm>
          <a:off x="3679190" y="2529840"/>
          <a:ext cx="457200" cy="240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16</xdr:row>
      <xdr:rowOff>9525</xdr:rowOff>
    </xdr:from>
    <xdr:to>
      <xdr:col>6</xdr:col>
      <xdr:colOff>666750</xdr:colOff>
      <xdr:row>17</xdr:row>
      <xdr:rowOff>28575</xdr:rowOff>
    </xdr:to>
    <xdr:cxnSp macro="">
      <xdr:nvCxnSpPr>
        <xdr:cNvPr id="13" name="Tiesioji rodyklės jungtis 12">
          <a:extLst>
            <a:ext uri="{FF2B5EF4-FFF2-40B4-BE49-F238E27FC236}">
              <a16:creationId xmlns:a16="http://schemas.microsoft.com/office/drawing/2014/main" id="{BB821219-9D6C-4931-B0E0-930D77E1C25C}"/>
            </a:ext>
          </a:extLst>
        </xdr:cNvPr>
        <xdr:cNvCxnSpPr/>
      </xdr:nvCxnSpPr>
      <xdr:spPr>
        <a:xfrm>
          <a:off x="4263390" y="2954655"/>
          <a:ext cx="0" cy="205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20</xdr:row>
      <xdr:rowOff>9525</xdr:rowOff>
    </xdr:from>
    <xdr:to>
      <xdr:col>6</xdr:col>
      <xdr:colOff>685800</xdr:colOff>
      <xdr:row>21</xdr:row>
      <xdr:rowOff>19050</xdr:rowOff>
    </xdr:to>
    <xdr:cxnSp macro="">
      <xdr:nvCxnSpPr>
        <xdr:cNvPr id="14" name="Tiesioji rodyklės jungtis 13">
          <a:extLst>
            <a:ext uri="{FF2B5EF4-FFF2-40B4-BE49-F238E27FC236}">
              <a16:creationId xmlns:a16="http://schemas.microsoft.com/office/drawing/2014/main" id="{A925EBD7-8C91-493D-8774-5C4131E9E0A3}"/>
            </a:ext>
          </a:extLst>
        </xdr:cNvPr>
        <xdr:cNvCxnSpPr/>
      </xdr:nvCxnSpPr>
      <xdr:spPr>
        <a:xfrm>
          <a:off x="4267200" y="3691255"/>
          <a:ext cx="0" cy="1974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800100</xdr:colOff>
      <xdr:row>13</xdr:row>
      <xdr:rowOff>123825</xdr:rowOff>
    </xdr:from>
    <xdr:to>
      <xdr:col>4</xdr:col>
      <xdr:colOff>1333500</xdr:colOff>
      <xdr:row>14</xdr:row>
      <xdr:rowOff>180975</xdr:rowOff>
    </xdr:to>
    <xdr:cxnSp macro="">
      <xdr:nvCxnSpPr>
        <xdr:cNvPr id="15" name="Tiesioji rodyklės jungtis 14">
          <a:extLst>
            <a:ext uri="{FF2B5EF4-FFF2-40B4-BE49-F238E27FC236}">
              <a16:creationId xmlns:a16="http://schemas.microsoft.com/office/drawing/2014/main" id="{431369B5-0441-465A-85DE-4654D94075C7}"/>
            </a:ext>
          </a:extLst>
        </xdr:cNvPr>
        <xdr:cNvCxnSpPr/>
      </xdr:nvCxnSpPr>
      <xdr:spPr>
        <a:xfrm flipH="1">
          <a:off x="3048000" y="2516505"/>
          <a:ext cx="0" cy="2438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17</xdr:row>
      <xdr:rowOff>95250</xdr:rowOff>
    </xdr:from>
    <xdr:to>
      <xdr:col>7</xdr:col>
      <xdr:colOff>361950</xdr:colOff>
      <xdr:row>17</xdr:row>
      <xdr:rowOff>95250</xdr:rowOff>
    </xdr:to>
    <xdr:cxnSp macro="">
      <xdr:nvCxnSpPr>
        <xdr:cNvPr id="16" name="Tiesioji rodyklės jungtis 15">
          <a:extLst>
            <a:ext uri="{FF2B5EF4-FFF2-40B4-BE49-F238E27FC236}">
              <a16:creationId xmlns:a16="http://schemas.microsoft.com/office/drawing/2014/main" id="{5350E410-F7CF-4FAF-9A0B-25906905DE29}"/>
            </a:ext>
          </a:extLst>
        </xdr:cNvPr>
        <xdr:cNvCxnSpPr/>
      </xdr:nvCxnSpPr>
      <xdr:spPr>
        <a:xfrm flipH="1">
          <a:off x="4265295" y="3228340"/>
          <a:ext cx="3663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19049</xdr:colOff>
      <xdr:row>7</xdr:row>
      <xdr:rowOff>123825</xdr:rowOff>
    </xdr:from>
    <xdr:to>
      <xdr:col>7</xdr:col>
      <xdr:colOff>352424</xdr:colOff>
      <xdr:row>17</xdr:row>
      <xdr:rowOff>95250</xdr:rowOff>
    </xdr:to>
    <xdr:cxnSp macro="">
      <xdr:nvCxnSpPr>
        <xdr:cNvPr id="17" name="Alkūninė jungtis 16">
          <a:extLst>
            <a:ext uri="{FF2B5EF4-FFF2-40B4-BE49-F238E27FC236}">
              <a16:creationId xmlns:a16="http://schemas.microsoft.com/office/drawing/2014/main" id="{FB4FED73-7E84-45B5-99A7-672B9605470A}"/>
            </a:ext>
          </a:extLst>
        </xdr:cNvPr>
        <xdr:cNvCxnSpPr/>
      </xdr:nvCxnSpPr>
      <xdr:spPr>
        <a:xfrm rot="16200000" flipH="1">
          <a:off x="3542664" y="2152650"/>
          <a:ext cx="1816735" cy="334645"/>
        </a:xfrm>
        <a:prstGeom prst="bentConnector3">
          <a:avLst>
            <a:gd name="adj1" fmla="val 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18</xdr:row>
      <xdr:rowOff>0</xdr:rowOff>
    </xdr:from>
    <xdr:to>
      <xdr:col>6</xdr:col>
      <xdr:colOff>685800</xdr:colOff>
      <xdr:row>19</xdr:row>
      <xdr:rowOff>9525</xdr:rowOff>
    </xdr:to>
    <xdr:cxnSp macro="">
      <xdr:nvCxnSpPr>
        <xdr:cNvPr id="18" name="Tiesioji rodyklės jungtis 17">
          <a:extLst>
            <a:ext uri="{FF2B5EF4-FFF2-40B4-BE49-F238E27FC236}">
              <a16:creationId xmlns:a16="http://schemas.microsoft.com/office/drawing/2014/main" id="{E769B936-8EB1-4452-8356-9FB29BA0DC34}"/>
            </a:ext>
          </a:extLst>
        </xdr:cNvPr>
        <xdr:cNvCxnSpPr/>
      </xdr:nvCxnSpPr>
      <xdr:spPr>
        <a:xfrm flipV="1">
          <a:off x="4267200" y="3314700"/>
          <a:ext cx="0" cy="1924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06318" cy="238124"/>
    <xdr:pic>
      <xdr:nvPicPr>
        <xdr:cNvPr id="19" name="Paveikslėlis 18">
          <a:extLst>
            <a:ext uri="{FF2B5EF4-FFF2-40B4-BE49-F238E27FC236}">
              <a16:creationId xmlns:a16="http://schemas.microsoft.com/office/drawing/2014/main" id="{235E2028-9343-4117-B76A-D47BF1BBD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1289050"/>
          <a:ext cx="206318" cy="238124"/>
        </a:xfrm>
        <a:prstGeom prst="rect">
          <a:avLst/>
        </a:prstGeom>
      </xdr:spPr>
    </xdr:pic>
    <xdr:clientData/>
  </xdr:oneCellAnchor>
  <xdr:twoCellAnchor>
    <xdr:from>
      <xdr:col>2</xdr:col>
      <xdr:colOff>647700</xdr:colOff>
      <xdr:row>7</xdr:row>
      <xdr:rowOff>190500</xdr:rowOff>
    </xdr:from>
    <xdr:to>
      <xdr:col>2</xdr:col>
      <xdr:colOff>647700</xdr:colOff>
      <xdr:row>9</xdr:row>
      <xdr:rowOff>0</xdr:rowOff>
    </xdr:to>
    <xdr:cxnSp macro="">
      <xdr:nvCxnSpPr>
        <xdr:cNvPr id="20" name="Tiesioji rodyklės jungtis 19">
          <a:extLst>
            <a:ext uri="{FF2B5EF4-FFF2-40B4-BE49-F238E27FC236}">
              <a16:creationId xmlns:a16="http://schemas.microsoft.com/office/drawing/2014/main" id="{CEFB5E75-1B53-41BF-B2F5-AD215DF3426F}"/>
            </a:ext>
          </a:extLst>
        </xdr:cNvPr>
        <xdr:cNvCxnSpPr/>
      </xdr:nvCxnSpPr>
      <xdr:spPr>
        <a:xfrm>
          <a:off x="1828800" y="1473200"/>
          <a:ext cx="0" cy="184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1371600</xdr:colOff>
      <xdr:row>7</xdr:row>
      <xdr:rowOff>104776</xdr:rowOff>
    </xdr:from>
    <xdr:to>
      <xdr:col>4</xdr:col>
      <xdr:colOff>22282</xdr:colOff>
      <xdr:row>9</xdr:row>
      <xdr:rowOff>66675</xdr:rowOff>
    </xdr:to>
    <xdr:cxnSp macro="">
      <xdr:nvCxnSpPr>
        <xdr:cNvPr id="21" name="Tiesioji rodyklės jungtis 20">
          <a:extLst>
            <a:ext uri="{FF2B5EF4-FFF2-40B4-BE49-F238E27FC236}">
              <a16:creationId xmlns:a16="http://schemas.microsoft.com/office/drawing/2014/main" id="{2995CDA0-9701-4E7E-B629-DB8DC339B5F9}"/>
            </a:ext>
          </a:extLst>
        </xdr:cNvPr>
        <xdr:cNvCxnSpPr>
          <a:stCxn id="3" idx="1"/>
        </xdr:cNvCxnSpPr>
      </xdr:nvCxnSpPr>
      <xdr:spPr>
        <a:xfrm flipH="1">
          <a:off x="1828800" y="1395096"/>
          <a:ext cx="634422" cy="3301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15</xdr:row>
      <xdr:rowOff>161925</xdr:rowOff>
    </xdr:from>
    <xdr:to>
      <xdr:col>4</xdr:col>
      <xdr:colOff>666750</xdr:colOff>
      <xdr:row>17</xdr:row>
      <xdr:rowOff>0</xdr:rowOff>
    </xdr:to>
    <xdr:cxnSp macro="">
      <xdr:nvCxnSpPr>
        <xdr:cNvPr id="22" name="Tiesioji rodyklės jungtis 21">
          <a:extLst>
            <a:ext uri="{FF2B5EF4-FFF2-40B4-BE49-F238E27FC236}">
              <a16:creationId xmlns:a16="http://schemas.microsoft.com/office/drawing/2014/main" id="{D18F00C9-26EB-4680-8428-EAF401CA2AC7}"/>
            </a:ext>
          </a:extLst>
        </xdr:cNvPr>
        <xdr:cNvCxnSpPr/>
      </xdr:nvCxnSpPr>
      <xdr:spPr>
        <a:xfrm>
          <a:off x="3044190" y="2922905"/>
          <a:ext cx="0" cy="2076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22282</xdr:colOff>
      <xdr:row>18</xdr:row>
      <xdr:rowOff>171451</xdr:rowOff>
    </xdr:from>
    <xdr:ext cx="206318" cy="247649"/>
    <xdr:pic>
      <xdr:nvPicPr>
        <xdr:cNvPr id="23" name="Paveikslėlis 22">
          <a:extLst>
            <a:ext uri="{FF2B5EF4-FFF2-40B4-BE49-F238E27FC236}">
              <a16:creationId xmlns:a16="http://schemas.microsoft.com/office/drawing/2014/main" id="{3F51903F-2CED-4874-ADA7-53FA31FB4B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3222" y="3488691"/>
          <a:ext cx="206318" cy="247649"/>
        </a:xfrm>
        <a:prstGeom prst="rect">
          <a:avLst/>
        </a:prstGeom>
      </xdr:spPr>
    </xdr:pic>
    <xdr:clientData/>
  </xdr:oneCellAnchor>
  <xdr:twoCellAnchor>
    <xdr:from>
      <xdr:col>4</xdr:col>
      <xdr:colOff>666750</xdr:colOff>
      <xdr:row>18</xdr:row>
      <xdr:rowOff>1</xdr:rowOff>
    </xdr:from>
    <xdr:to>
      <xdr:col>4</xdr:col>
      <xdr:colOff>666751</xdr:colOff>
      <xdr:row>18</xdr:row>
      <xdr:rowOff>171450</xdr:rowOff>
    </xdr:to>
    <xdr:cxnSp macro="">
      <xdr:nvCxnSpPr>
        <xdr:cNvPr id="24" name="Tiesioji rodyklės jungtis 23">
          <a:extLst>
            <a:ext uri="{FF2B5EF4-FFF2-40B4-BE49-F238E27FC236}">
              <a16:creationId xmlns:a16="http://schemas.microsoft.com/office/drawing/2014/main" id="{4C0B8F33-C0F9-492A-AE8F-55BC396C19B8}"/>
            </a:ext>
          </a:extLst>
        </xdr:cNvPr>
        <xdr:cNvCxnSpPr/>
      </xdr:nvCxnSpPr>
      <xdr:spPr>
        <a:xfrm flipV="1">
          <a:off x="3044190" y="3314701"/>
          <a:ext cx="1" cy="1739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1136669</xdr:colOff>
      <xdr:row>33</xdr:row>
      <xdr:rowOff>85725</xdr:rowOff>
    </xdr:from>
    <xdr:ext cx="269850" cy="323850"/>
    <xdr:pic>
      <xdr:nvPicPr>
        <xdr:cNvPr id="25" name="Paveikslėlis 24">
          <a:extLst>
            <a:ext uri="{FF2B5EF4-FFF2-40B4-BE49-F238E27FC236}">
              <a16:creationId xmlns:a16="http://schemas.microsoft.com/office/drawing/2014/main" id="{B5ED29DB-A803-436F-BFB7-8C2AA5A15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0089" y="6161405"/>
          <a:ext cx="269850" cy="323850"/>
        </a:xfrm>
        <a:prstGeom prst="rect">
          <a:avLst/>
        </a:prstGeom>
      </xdr:spPr>
    </xdr:pic>
    <xdr:clientData/>
  </xdr:oneCellAnchor>
  <xdr:oneCellAnchor>
    <xdr:from>
      <xdr:col>4</xdr:col>
      <xdr:colOff>1362075</xdr:colOff>
      <xdr:row>3</xdr:row>
      <xdr:rowOff>61019</xdr:rowOff>
    </xdr:from>
    <xdr:ext cx="357571" cy="363796"/>
    <xdr:pic>
      <xdr:nvPicPr>
        <xdr:cNvPr id="26" name="Paveikslėlis 25">
          <a:extLst>
            <a:ext uri="{FF2B5EF4-FFF2-40B4-BE49-F238E27FC236}">
              <a16:creationId xmlns:a16="http://schemas.microsoft.com/office/drawing/2014/main" id="{96557A11-40F3-4781-A440-AFD6C3204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6095" y="616009"/>
          <a:ext cx="357571" cy="363796"/>
        </a:xfrm>
        <a:prstGeom prst="rect">
          <a:avLst/>
        </a:prstGeom>
      </xdr:spPr>
    </xdr:pic>
    <xdr:clientData/>
  </xdr:oneCellAnchor>
  <xdr:twoCellAnchor>
    <xdr:from>
      <xdr:col>5</xdr:col>
      <xdr:colOff>9525</xdr:colOff>
      <xdr:row>5</xdr:row>
      <xdr:rowOff>19050</xdr:rowOff>
    </xdr:from>
    <xdr:to>
      <xdr:col>5</xdr:col>
      <xdr:colOff>752475</xdr:colOff>
      <xdr:row>9</xdr:row>
      <xdr:rowOff>123825</xdr:rowOff>
    </xdr:to>
    <xdr:cxnSp macro="">
      <xdr:nvCxnSpPr>
        <xdr:cNvPr id="27" name="Tiesioji rodyklės jungtis 26">
          <a:extLst>
            <a:ext uri="{FF2B5EF4-FFF2-40B4-BE49-F238E27FC236}">
              <a16:creationId xmlns:a16="http://schemas.microsoft.com/office/drawing/2014/main" id="{77287EFA-14E2-4A93-8427-3F8902A7B7B7}"/>
            </a:ext>
          </a:extLst>
        </xdr:cNvPr>
        <xdr:cNvCxnSpPr/>
      </xdr:nvCxnSpPr>
      <xdr:spPr>
        <a:xfrm flipH="1">
          <a:off x="3056255" y="942340"/>
          <a:ext cx="599440" cy="837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1133475</xdr:colOff>
      <xdr:row>34</xdr:row>
      <xdr:rowOff>57150</xdr:rowOff>
    </xdr:from>
    <xdr:ext cx="321376" cy="386656"/>
    <xdr:pic>
      <xdr:nvPicPr>
        <xdr:cNvPr id="28" name="Paveikslėlis 27">
          <a:extLst>
            <a:ext uri="{FF2B5EF4-FFF2-40B4-BE49-F238E27FC236}">
              <a16:creationId xmlns:a16="http://schemas.microsoft.com/office/drawing/2014/main" id="{7FE7676D-9370-4116-946B-EACB521742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6895" y="6320790"/>
          <a:ext cx="321376" cy="3866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agentura-my.sharepoint.com/Users/b.sidikerskyte/Desktop/e-komercijos%20modelis/Biud&#382;e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 val="Lapas2"/>
      <sheetName val="Lapas4"/>
      <sheetName val="Geras_fiksuoti"/>
      <sheetName val="geras detalizavima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F9B9-650C-4260-B004-FD002D6643C9}">
  <sheetPr>
    <tabColor theme="0" tint="-0.249977111117893"/>
  </sheetPr>
  <dimension ref="A1:M18"/>
  <sheetViews>
    <sheetView zoomScale="115" zoomScaleNormal="115" workbookViewId="0">
      <selection activeCell="B11" sqref="B11:M11"/>
    </sheetView>
  </sheetViews>
  <sheetFormatPr defaultRowHeight="15" x14ac:dyDescent="0.25"/>
  <cols>
    <col min="3" max="3" width="8.85546875" customWidth="1"/>
    <col min="4" max="4" width="12.42578125" customWidth="1"/>
    <col min="13" max="13" width="49.140625" customWidth="1"/>
  </cols>
  <sheetData>
    <row r="1" spans="1:13" ht="74.25" customHeight="1" x14ac:dyDescent="0.25">
      <c r="A1" s="1"/>
      <c r="B1" s="144" t="s">
        <v>114</v>
      </c>
      <c r="C1" s="144"/>
      <c r="D1" s="144"/>
      <c r="E1" s="144"/>
      <c r="F1" s="144"/>
      <c r="G1" s="144"/>
      <c r="H1" s="144"/>
      <c r="I1" s="144"/>
      <c r="J1" s="144"/>
      <c r="K1" s="144"/>
      <c r="L1" s="144"/>
      <c r="M1" s="144"/>
    </row>
    <row r="2" spans="1:13" x14ac:dyDescent="0.25">
      <c r="A2" s="1"/>
      <c r="B2" s="1"/>
      <c r="C2" s="1"/>
      <c r="D2" s="1"/>
      <c r="E2" s="1"/>
      <c r="F2" s="1"/>
      <c r="G2" s="1"/>
      <c r="H2" s="1"/>
      <c r="I2" s="1"/>
      <c r="J2" s="1"/>
      <c r="K2" s="1"/>
      <c r="L2" s="1"/>
      <c r="M2" s="1"/>
    </row>
    <row r="3" spans="1:13" x14ac:dyDescent="0.25">
      <c r="A3" s="1"/>
      <c r="B3" s="143" t="s">
        <v>0</v>
      </c>
      <c r="C3" s="143"/>
      <c r="D3" s="143"/>
      <c r="E3" s="143"/>
      <c r="F3" s="143"/>
      <c r="G3" s="143"/>
      <c r="H3" s="143"/>
      <c r="I3" s="143"/>
      <c r="J3" s="143"/>
      <c r="K3" s="143"/>
      <c r="L3" s="143"/>
      <c r="M3" s="143"/>
    </row>
    <row r="4" spans="1:13" x14ac:dyDescent="0.25">
      <c r="A4" s="1"/>
      <c r="B4" s="1"/>
      <c r="C4" s="1"/>
      <c r="D4" s="1"/>
      <c r="E4" s="27" t="s">
        <v>1</v>
      </c>
      <c r="F4" s="26"/>
      <c r="G4" s="26"/>
      <c r="H4" s="26"/>
      <c r="I4" s="26"/>
      <c r="J4" s="1"/>
      <c r="K4" s="1"/>
      <c r="L4" s="1"/>
      <c r="M4" s="1"/>
    </row>
    <row r="5" spans="1:13" x14ac:dyDescent="0.25">
      <c r="A5" s="1"/>
      <c r="B5" s="2"/>
      <c r="C5" s="1"/>
      <c r="D5" s="1"/>
      <c r="E5" s="1"/>
      <c r="F5" s="1"/>
      <c r="G5" s="1"/>
      <c r="H5" s="1"/>
      <c r="I5" s="1"/>
      <c r="J5" s="1"/>
      <c r="K5" s="1"/>
      <c r="L5" s="1"/>
      <c r="M5" s="1"/>
    </row>
    <row r="6" spans="1:13" x14ac:dyDescent="0.25">
      <c r="A6" s="1"/>
      <c r="B6" s="3"/>
      <c r="C6" s="3"/>
      <c r="D6" s="3"/>
      <c r="E6" s="3"/>
      <c r="F6" s="3"/>
      <c r="G6" s="3"/>
      <c r="H6" s="1"/>
      <c r="I6" s="1"/>
      <c r="J6" s="1"/>
      <c r="K6" s="1"/>
      <c r="L6" s="1"/>
      <c r="M6" s="1"/>
    </row>
    <row r="7" spans="1:13" ht="27.6" customHeight="1" x14ac:dyDescent="0.25">
      <c r="A7" s="1"/>
      <c r="B7" s="154" t="s">
        <v>6</v>
      </c>
      <c r="C7" s="154"/>
      <c r="D7" s="154"/>
      <c r="E7" s="154"/>
      <c r="F7" s="154"/>
      <c r="G7" s="154"/>
      <c r="H7" s="154"/>
      <c r="I7" s="154"/>
      <c r="J7" s="154"/>
      <c r="K7" s="154"/>
      <c r="L7" s="154"/>
      <c r="M7" s="154"/>
    </row>
    <row r="8" spans="1:13" ht="45" customHeight="1" x14ac:dyDescent="0.25">
      <c r="A8" s="1"/>
      <c r="B8" s="161" t="s">
        <v>142</v>
      </c>
      <c r="C8" s="162"/>
      <c r="D8" s="162"/>
      <c r="E8" s="162"/>
      <c r="F8" s="162"/>
      <c r="G8" s="162"/>
      <c r="H8" s="162"/>
      <c r="I8" s="162"/>
      <c r="J8" s="162"/>
      <c r="K8" s="162"/>
      <c r="L8" s="162"/>
      <c r="M8" s="163"/>
    </row>
    <row r="9" spans="1:13" ht="45.75" customHeight="1" x14ac:dyDescent="0.25">
      <c r="A9" s="1"/>
      <c r="B9" s="155" t="s">
        <v>130</v>
      </c>
      <c r="C9" s="156"/>
      <c r="D9" s="156"/>
      <c r="E9" s="156"/>
      <c r="F9" s="156"/>
      <c r="G9" s="156"/>
      <c r="H9" s="156"/>
      <c r="I9" s="156"/>
      <c r="J9" s="156"/>
      <c r="K9" s="156"/>
      <c r="L9" s="156"/>
      <c r="M9" s="156"/>
    </row>
    <row r="10" spans="1:13" ht="57" customHeight="1" x14ac:dyDescent="0.25">
      <c r="A10" s="1"/>
      <c r="B10" s="156" t="s">
        <v>131</v>
      </c>
      <c r="C10" s="156"/>
      <c r="D10" s="156"/>
      <c r="E10" s="156"/>
      <c r="F10" s="156"/>
      <c r="G10" s="156"/>
      <c r="H10" s="156"/>
      <c r="I10" s="156"/>
      <c r="J10" s="156"/>
      <c r="K10" s="156"/>
      <c r="L10" s="156"/>
      <c r="M10" s="156"/>
    </row>
    <row r="11" spans="1:13" ht="131.25" customHeight="1" x14ac:dyDescent="0.25">
      <c r="A11" s="1"/>
      <c r="B11" s="157" t="s">
        <v>143</v>
      </c>
      <c r="C11" s="156"/>
      <c r="D11" s="156"/>
      <c r="E11" s="156"/>
      <c r="F11" s="156"/>
      <c r="G11" s="156"/>
      <c r="H11" s="156"/>
      <c r="I11" s="156"/>
      <c r="J11" s="156"/>
      <c r="K11" s="156"/>
      <c r="L11" s="156"/>
      <c r="M11" s="156"/>
    </row>
    <row r="12" spans="1:13" ht="53.45" customHeight="1" x14ac:dyDescent="0.25">
      <c r="A12" s="1"/>
      <c r="B12" s="158" t="s">
        <v>144</v>
      </c>
      <c r="C12" s="159"/>
      <c r="D12" s="159"/>
      <c r="E12" s="159"/>
      <c r="F12" s="159"/>
      <c r="G12" s="159"/>
      <c r="H12" s="159"/>
      <c r="I12" s="159"/>
      <c r="J12" s="159"/>
      <c r="K12" s="159"/>
      <c r="L12" s="159"/>
      <c r="M12" s="160"/>
    </row>
    <row r="13" spans="1:13" ht="68.45" customHeight="1" x14ac:dyDescent="0.25">
      <c r="A13" s="1"/>
      <c r="B13" s="156" t="s">
        <v>132</v>
      </c>
      <c r="C13" s="156"/>
      <c r="D13" s="156"/>
      <c r="E13" s="156"/>
      <c r="F13" s="156"/>
      <c r="G13" s="156"/>
      <c r="H13" s="156"/>
      <c r="I13" s="156"/>
      <c r="J13" s="156"/>
      <c r="K13" s="156"/>
      <c r="L13" s="156"/>
      <c r="M13" s="156"/>
    </row>
    <row r="14" spans="1:13" ht="66" customHeight="1" x14ac:dyDescent="0.25">
      <c r="A14" s="1"/>
      <c r="B14" s="156" t="s">
        <v>133</v>
      </c>
      <c r="C14" s="156"/>
      <c r="D14" s="156"/>
      <c r="E14" s="156"/>
      <c r="F14" s="156"/>
      <c r="G14" s="156"/>
      <c r="H14" s="156"/>
      <c r="I14" s="156"/>
      <c r="J14" s="156"/>
      <c r="K14" s="156"/>
      <c r="L14" s="156"/>
      <c r="M14" s="156"/>
    </row>
    <row r="15" spans="1:13" ht="19.899999999999999" customHeight="1" x14ac:dyDescent="0.25">
      <c r="A15" s="1"/>
    </row>
    <row r="16" spans="1:13" x14ac:dyDescent="0.25">
      <c r="B16" s="145" t="s">
        <v>7</v>
      </c>
      <c r="C16" s="146"/>
      <c r="D16" s="146"/>
      <c r="E16" s="146"/>
      <c r="F16" s="146"/>
      <c r="G16" s="146"/>
      <c r="H16" s="146"/>
      <c r="I16" s="146"/>
      <c r="J16" s="146"/>
      <c r="K16" s="146"/>
      <c r="L16" s="146"/>
      <c r="M16" s="147"/>
    </row>
    <row r="17" spans="2:13" x14ac:dyDescent="0.25">
      <c r="B17" s="148"/>
      <c r="C17" s="149"/>
      <c r="D17" s="149"/>
      <c r="E17" s="149"/>
      <c r="F17" s="149"/>
      <c r="G17" s="149"/>
      <c r="H17" s="149"/>
      <c r="I17" s="149"/>
      <c r="J17" s="149"/>
      <c r="K17" s="149"/>
      <c r="L17" s="149"/>
      <c r="M17" s="150"/>
    </row>
    <row r="18" spans="2:13" x14ac:dyDescent="0.25">
      <c r="B18" s="151"/>
      <c r="C18" s="152"/>
      <c r="D18" s="152"/>
      <c r="E18" s="152"/>
      <c r="F18" s="152"/>
      <c r="G18" s="152"/>
      <c r="H18" s="152"/>
      <c r="I18" s="152"/>
      <c r="J18" s="152"/>
      <c r="K18" s="152"/>
      <c r="L18" s="152"/>
      <c r="M18" s="153"/>
    </row>
  </sheetData>
  <sheetProtection algorithmName="SHA-512" hashValue="zs2QSiSRBPZSadDVVcnkTK615693zgwlYTK/2S3qpHaygQC8SaBwWZckQB+meEx34Sp90KcKyC1FFsB1B3gDQg==" saltValue="jmgrnwnHifCJ7rJAbSmHKA==" spinCount="100000" sheet="1" objects="1" scenarios="1"/>
  <mergeCells count="11">
    <mergeCell ref="B3:M3"/>
    <mergeCell ref="B1:M1"/>
    <mergeCell ref="B16:M18"/>
    <mergeCell ref="B7:M7"/>
    <mergeCell ref="B9:M9"/>
    <mergeCell ref="B10:M10"/>
    <mergeCell ref="B11:M11"/>
    <mergeCell ref="B12:M12"/>
    <mergeCell ref="B13:M13"/>
    <mergeCell ref="B14:M14"/>
    <mergeCell ref="B8:M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103D-2451-48E0-8573-B10A8DEA102D}">
  <sheetPr>
    <tabColor theme="3" tint="0.89999084444715716"/>
  </sheetPr>
  <dimension ref="A1:K36"/>
  <sheetViews>
    <sheetView zoomScale="90" zoomScaleNormal="90" workbookViewId="0">
      <selection activeCell="M29" sqref="M29"/>
    </sheetView>
  </sheetViews>
  <sheetFormatPr defaultColWidth="8.85546875" defaultRowHeight="15.75" x14ac:dyDescent="0.25"/>
  <cols>
    <col min="1" max="1" width="3" style="5" customWidth="1"/>
    <col min="2" max="10" width="20.5703125" style="4" customWidth="1"/>
    <col min="11" max="15" width="20.5703125" style="5" customWidth="1"/>
    <col min="16" max="16384" width="8.85546875" style="5"/>
  </cols>
  <sheetData>
    <row r="1" spans="1:11" x14ac:dyDescent="0.25">
      <c r="A1" s="215" t="s">
        <v>42</v>
      </c>
      <c r="B1" s="217" t="s">
        <v>40</v>
      </c>
      <c r="C1" s="217"/>
      <c r="D1" s="217"/>
      <c r="E1" s="217"/>
      <c r="F1" s="217"/>
      <c r="G1" s="217"/>
      <c r="H1" s="217"/>
      <c r="I1" s="217"/>
      <c r="J1" s="217"/>
      <c r="K1" s="217"/>
    </row>
    <row r="2" spans="1:11" x14ac:dyDescent="0.25">
      <c r="A2" s="216"/>
      <c r="B2" s="217"/>
      <c r="C2" s="217"/>
      <c r="D2" s="217"/>
      <c r="E2" s="217"/>
      <c r="F2" s="217"/>
      <c r="G2" s="217"/>
      <c r="H2" s="217"/>
      <c r="I2" s="217"/>
      <c r="J2" s="217"/>
      <c r="K2" s="217"/>
    </row>
    <row r="3" spans="1:11" x14ac:dyDescent="0.25">
      <c r="A3" s="216"/>
    </row>
    <row r="4" spans="1:11" x14ac:dyDescent="0.25">
      <c r="A4" s="216"/>
    </row>
    <row r="5" spans="1:11" x14ac:dyDescent="0.25">
      <c r="A5" s="216"/>
      <c r="F5" s="6" t="s">
        <v>43</v>
      </c>
    </row>
    <row r="6" spans="1:11" x14ac:dyDescent="0.25">
      <c r="A6" s="216"/>
    </row>
    <row r="7" spans="1:11" x14ac:dyDescent="0.25">
      <c r="A7" s="216"/>
    </row>
    <row r="8" spans="1:11" ht="16.5" thickBot="1" x14ac:dyDescent="0.3">
      <c r="A8" s="216"/>
      <c r="C8" s="7" t="s">
        <v>44</v>
      </c>
      <c r="D8" s="8">
        <v>0.1</v>
      </c>
      <c r="E8" s="9" t="s">
        <v>45</v>
      </c>
      <c r="G8" s="9" t="s">
        <v>46</v>
      </c>
      <c r="H8" s="10">
        <v>0.1</v>
      </c>
    </row>
    <row r="9" spans="1:11" x14ac:dyDescent="0.25">
      <c r="A9" s="216"/>
      <c r="C9" s="11">
        <v>0.6</v>
      </c>
      <c r="E9" s="12">
        <v>1</v>
      </c>
    </row>
    <row r="10" spans="1:11" x14ac:dyDescent="0.25">
      <c r="A10" s="216"/>
      <c r="C10" s="9" t="s">
        <v>47</v>
      </c>
      <c r="D10" s="8">
        <v>0.3</v>
      </c>
      <c r="E10" s="9" t="s">
        <v>48</v>
      </c>
      <c r="G10" s="12">
        <v>1</v>
      </c>
    </row>
    <row r="11" spans="1:11" x14ac:dyDescent="0.25">
      <c r="A11" s="216"/>
      <c r="E11" s="12">
        <v>1</v>
      </c>
    </row>
    <row r="12" spans="1:11" x14ac:dyDescent="0.25">
      <c r="A12" s="216"/>
      <c r="E12" s="9" t="s">
        <v>49</v>
      </c>
      <c r="G12" s="9" t="s">
        <v>50</v>
      </c>
    </row>
    <row r="13" spans="1:11" ht="16.5" thickBot="1" x14ac:dyDescent="0.3">
      <c r="A13" s="216"/>
      <c r="E13" s="8">
        <v>0.6</v>
      </c>
      <c r="G13" s="8">
        <v>0.4</v>
      </c>
    </row>
    <row r="14" spans="1:11" ht="16.5" thickBot="1" x14ac:dyDescent="0.3">
      <c r="A14" s="216"/>
      <c r="F14" s="13" t="s">
        <v>51</v>
      </c>
    </row>
    <row r="15" spans="1:11" x14ac:dyDescent="0.25">
      <c r="A15" s="215" t="s">
        <v>52</v>
      </c>
      <c r="E15" s="14">
        <v>0.4</v>
      </c>
      <c r="F15" s="8"/>
      <c r="G15" s="15">
        <v>1</v>
      </c>
    </row>
    <row r="16" spans="1:11" x14ac:dyDescent="0.25">
      <c r="A16" s="215"/>
      <c r="E16" s="9" t="s">
        <v>53</v>
      </c>
      <c r="G16" s="9" t="s">
        <v>54</v>
      </c>
    </row>
    <row r="17" spans="1:7" x14ac:dyDescent="0.25">
      <c r="A17" s="215"/>
      <c r="E17" s="12">
        <v>0.7</v>
      </c>
      <c r="G17" s="12">
        <v>0.3</v>
      </c>
    </row>
    <row r="18" spans="1:7" x14ac:dyDescent="0.25">
      <c r="A18" s="215"/>
      <c r="E18" s="9" t="s">
        <v>55</v>
      </c>
      <c r="G18" s="9" t="s">
        <v>56</v>
      </c>
    </row>
    <row r="19" spans="1:7" x14ac:dyDescent="0.25">
      <c r="A19" s="215"/>
      <c r="E19" s="12">
        <v>0.3</v>
      </c>
      <c r="G19" s="12">
        <v>0.6</v>
      </c>
    </row>
    <row r="20" spans="1:7" x14ac:dyDescent="0.25">
      <c r="A20" s="215"/>
      <c r="E20" s="9" t="s">
        <v>57</v>
      </c>
      <c r="G20" s="9" t="s">
        <v>58</v>
      </c>
    </row>
    <row r="21" spans="1:7" x14ac:dyDescent="0.25">
      <c r="A21" s="215"/>
      <c r="G21" s="12">
        <v>1</v>
      </c>
    </row>
    <row r="22" spans="1:7" x14ac:dyDescent="0.25">
      <c r="A22" s="215"/>
      <c r="G22" s="9" t="s">
        <v>59</v>
      </c>
    </row>
    <row r="23" spans="1:7" x14ac:dyDescent="0.25">
      <c r="A23" s="215"/>
    </row>
    <row r="24" spans="1:7" x14ac:dyDescent="0.25">
      <c r="A24" s="215"/>
    </row>
    <row r="25" spans="1:7" x14ac:dyDescent="0.25">
      <c r="A25" s="215"/>
    </row>
    <row r="26" spans="1:7" x14ac:dyDescent="0.25">
      <c r="A26" s="215"/>
    </row>
    <row r="27" spans="1:7" x14ac:dyDescent="0.25">
      <c r="A27" s="215"/>
    </row>
    <row r="28" spans="1:7" x14ac:dyDescent="0.25">
      <c r="A28" s="215"/>
    </row>
    <row r="29" spans="1:7" x14ac:dyDescent="0.25">
      <c r="A29" s="215"/>
    </row>
    <row r="30" spans="1:7" x14ac:dyDescent="0.25">
      <c r="A30" s="215"/>
    </row>
    <row r="31" spans="1:7" x14ac:dyDescent="0.25">
      <c r="A31" s="215"/>
    </row>
    <row r="32" spans="1:7" x14ac:dyDescent="0.25">
      <c r="A32" s="215"/>
    </row>
    <row r="33" spans="1:10" ht="16.5" thickBot="1" x14ac:dyDescent="0.3">
      <c r="A33" s="215"/>
    </row>
    <row r="34" spans="1:10" ht="32.25" thickBot="1" x14ac:dyDescent="0.3">
      <c r="A34" s="215"/>
      <c r="B34" s="16" t="s">
        <v>60</v>
      </c>
      <c r="C34" s="9" t="s">
        <v>61</v>
      </c>
      <c r="D34" s="17" t="s">
        <v>62</v>
      </c>
      <c r="E34" s="13" t="s">
        <v>63</v>
      </c>
      <c r="F34" s="17" t="s">
        <v>64</v>
      </c>
      <c r="G34" s="9" t="s">
        <v>65</v>
      </c>
      <c r="H34" s="4" t="s">
        <v>66</v>
      </c>
      <c r="I34" s="4" t="s">
        <v>67</v>
      </c>
      <c r="J34" s="4" t="s">
        <v>68</v>
      </c>
    </row>
    <row r="36" spans="1:10" x14ac:dyDescent="0.25">
      <c r="C36" s="4" t="s">
        <v>69</v>
      </c>
    </row>
  </sheetData>
  <mergeCells count="3">
    <mergeCell ref="A1:A14"/>
    <mergeCell ref="A15:A34"/>
    <mergeCell ref="B1: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CF36-E57D-4149-AAF7-1266C1EE031C}">
  <dimension ref="B4:B7"/>
  <sheetViews>
    <sheetView workbookViewId="0">
      <selection activeCell="D10" sqref="D10"/>
    </sheetView>
  </sheetViews>
  <sheetFormatPr defaultRowHeight="15" x14ac:dyDescent="0.25"/>
  <sheetData>
    <row r="4" spans="2:2" x14ac:dyDescent="0.25">
      <c r="B4" t="s">
        <v>70</v>
      </c>
    </row>
    <row r="5" spans="2:2" x14ac:dyDescent="0.25">
      <c r="B5" t="s">
        <v>71</v>
      </c>
    </row>
    <row r="6" spans="2:2" x14ac:dyDescent="0.25">
      <c r="B6" t="s">
        <v>72</v>
      </c>
    </row>
    <row r="7" spans="2:2" x14ac:dyDescent="0.25">
      <c r="B7" s="5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2F73-8109-4703-AEBB-DA605D247A4C}">
  <sheetPr>
    <tabColor theme="0" tint="-0.249977111117893"/>
  </sheetPr>
  <dimension ref="A1:M37"/>
  <sheetViews>
    <sheetView zoomScale="115" zoomScaleNormal="115" workbookViewId="0">
      <selection activeCell="H12" sqref="H12"/>
    </sheetView>
  </sheetViews>
  <sheetFormatPr defaultColWidth="9.140625" defaultRowHeight="15" x14ac:dyDescent="0.25"/>
  <cols>
    <col min="1" max="1" width="9.140625" style="28"/>
    <col min="2" max="2" width="58.85546875" style="28" customWidth="1"/>
    <col min="3" max="3" width="30.5703125" style="28" customWidth="1"/>
    <col min="4" max="16384" width="9.140625" style="28"/>
  </cols>
  <sheetData>
    <row r="1" spans="1:13" ht="47.1" customHeight="1" x14ac:dyDescent="0.25">
      <c r="B1" s="164" t="s">
        <v>0</v>
      </c>
      <c r="C1" s="164"/>
      <c r="D1" s="30"/>
      <c r="E1" s="30"/>
      <c r="F1" s="30"/>
      <c r="G1" s="30"/>
      <c r="H1" s="30"/>
      <c r="I1" s="30"/>
      <c r="J1" s="30"/>
      <c r="K1" s="30"/>
      <c r="L1" s="30"/>
      <c r="M1" s="30"/>
    </row>
    <row r="2" spans="1:13" x14ac:dyDescent="0.25">
      <c r="B2" s="165" t="s">
        <v>8</v>
      </c>
      <c r="C2" s="165"/>
    </row>
    <row r="3" spans="1:13" x14ac:dyDescent="0.25">
      <c r="A3"/>
      <c r="B3"/>
      <c r="C3"/>
      <c r="D3"/>
    </row>
    <row r="4" spans="1:13" x14ac:dyDescent="0.25">
      <c r="A4"/>
      <c r="B4" s="31" t="s">
        <v>3</v>
      </c>
      <c r="C4" s="32">
        <f>'1. Sprendimo aprašymas'!C5</f>
        <v>0</v>
      </c>
      <c r="D4"/>
    </row>
    <row r="5" spans="1:13" x14ac:dyDescent="0.25">
      <c r="A5"/>
      <c r="B5" s="31" t="s">
        <v>4</v>
      </c>
      <c r="C5" s="32">
        <f>'1. Sprendimo aprašymas'!C6</f>
        <v>0</v>
      </c>
      <c r="D5"/>
    </row>
    <row r="6" spans="1:13" x14ac:dyDescent="0.25">
      <c r="A6"/>
      <c r="B6" s="31" t="s">
        <v>9</v>
      </c>
      <c r="C6" s="32">
        <f>'1. Sprendimo aprašymas'!C7</f>
        <v>0</v>
      </c>
      <c r="D6"/>
    </row>
    <row r="7" spans="1:13" x14ac:dyDescent="0.25">
      <c r="A7"/>
      <c r="B7"/>
      <c r="C7"/>
      <c r="D7"/>
    </row>
    <row r="8" spans="1:13" ht="15.75" thickBot="1" x14ac:dyDescent="0.3"/>
    <row r="9" spans="1:13" ht="15.75" x14ac:dyDescent="0.25">
      <c r="B9" s="166" t="s">
        <v>74</v>
      </c>
      <c r="C9" s="167"/>
    </row>
    <row r="10" spans="1:13" ht="32.25" thickBot="1" x14ac:dyDescent="0.3">
      <c r="B10" s="61" t="s">
        <v>75</v>
      </c>
      <c r="C10" s="62">
        <f>'1. Sprendimo aprašymas'!C13</f>
        <v>0</v>
      </c>
    </row>
    <row r="11" spans="1:13" ht="15.75" x14ac:dyDescent="0.25">
      <c r="B11" s="166" t="s">
        <v>107</v>
      </c>
      <c r="C11" s="167"/>
    </row>
    <row r="12" spans="1:13" x14ac:dyDescent="0.25">
      <c r="B12" s="77" t="s">
        <v>15</v>
      </c>
      <c r="C12" s="105" t="s">
        <v>16</v>
      </c>
    </row>
    <row r="13" spans="1:13" x14ac:dyDescent="0.25">
      <c r="B13" s="102">
        <f>'2. Išteklių lentelė'!G13</f>
        <v>0</v>
      </c>
      <c r="C13" s="103">
        <f>'2. Išteklių lentelė'!H13</f>
        <v>0</v>
      </c>
    </row>
    <row r="14" spans="1:13" x14ac:dyDescent="0.25">
      <c r="B14" s="106" t="s">
        <v>145</v>
      </c>
      <c r="C14" s="104" t="e">
        <f>C13/B13*100</f>
        <v>#DIV/0!</v>
      </c>
    </row>
    <row r="15" spans="1:13" ht="15.75" thickBot="1" x14ac:dyDescent="0.3">
      <c r="B15" s="107" t="s">
        <v>111</v>
      </c>
      <c r="C15" s="41">
        <f>B13-C13</f>
        <v>0</v>
      </c>
    </row>
    <row r="16" spans="1:13" ht="15.75" x14ac:dyDescent="0.25">
      <c r="B16" s="168" t="s">
        <v>108</v>
      </c>
      <c r="C16" s="169"/>
    </row>
    <row r="17" spans="2:3" ht="45" x14ac:dyDescent="0.25">
      <c r="B17" s="33" t="s">
        <v>113</v>
      </c>
      <c r="C17" s="34" t="str">
        <f>IF(AND('3. Specialieji kriterijai'!D9&gt;=145000, '3. Specialieji kriterijai'!E9&gt;=145000), "Atitinka", "Neatitinka")</f>
        <v>Neatitinka</v>
      </c>
    </row>
    <row r="18" spans="2:3" ht="45.75" thickBot="1" x14ac:dyDescent="0.3">
      <c r="B18" s="35" t="s">
        <v>112</v>
      </c>
      <c r="C18" s="36" t="str">
        <f>IF(AND('3. Specialieji kriterijai'!D11&gt;=51%, '3. Specialieji kriterijai'!E11&gt;=51%), "Atitinka", "Neatitinka")</f>
        <v>Neatitinka</v>
      </c>
    </row>
    <row r="19" spans="2:3" ht="63" customHeight="1" x14ac:dyDescent="0.25">
      <c r="B19" s="170" t="s">
        <v>110</v>
      </c>
      <c r="C19" s="171"/>
    </row>
    <row r="20" spans="2:3" ht="15.75" x14ac:dyDescent="0.25">
      <c r="B20" s="37" t="s">
        <v>10</v>
      </c>
      <c r="C20" s="34" t="str">
        <f>IF('4. Prioritetis krit. Nr.1 '!C6="Taip","Taip","Nepasirinkta")</f>
        <v>Nepasirinkta</v>
      </c>
    </row>
    <row r="21" spans="2:3" ht="15.75" x14ac:dyDescent="0.25">
      <c r="B21" s="38" t="s">
        <v>11</v>
      </c>
      <c r="C21" s="34" t="str">
        <f>IF('4. Prioritetis krit. Nr.1 '!C8="Taip","Taip","Nepasirinkta")</f>
        <v>Nepasirinkta</v>
      </c>
    </row>
    <row r="22" spans="2:3" ht="15.75" x14ac:dyDescent="0.25">
      <c r="B22" s="38" t="s">
        <v>12</v>
      </c>
      <c r="C22" s="34" t="str">
        <f>IF('4. Prioritetis krit. Nr.1 '!C10="Taip","Taip","Nepasirinkta")</f>
        <v>Nepasirinkta</v>
      </c>
    </row>
    <row r="23" spans="2:3" ht="15.75" x14ac:dyDescent="0.25">
      <c r="B23" s="38" t="s">
        <v>13</v>
      </c>
      <c r="C23" s="34" t="str">
        <f>IF('4. Prioritetis krit. Nr.1 '!C12="Taip","Taip","Nepasirinkta")</f>
        <v>Nepasirinkta</v>
      </c>
    </row>
    <row r="24" spans="2:3" ht="16.5" thickBot="1" x14ac:dyDescent="0.3">
      <c r="B24" s="39" t="s">
        <v>14</v>
      </c>
      <c r="C24" s="63" t="str">
        <f>IF('4. Prioritetis krit. Nr.1 '!C14="Taip","Taip","Nepasirinkta")</f>
        <v>Nepasirinkta</v>
      </c>
    </row>
    <row r="25" spans="2:3" ht="36" customHeight="1" x14ac:dyDescent="0.25">
      <c r="B25" s="166" t="s">
        <v>109</v>
      </c>
      <c r="C25" s="167"/>
    </row>
    <row r="26" spans="2:3" s="29" customFormat="1" ht="33.75" customHeight="1" x14ac:dyDescent="0.25">
      <c r="B26" s="65" t="s">
        <v>90</v>
      </c>
      <c r="C26" s="64" t="str">
        <f>IF('5. Prioritetis krit. Nr.2 '!D6="TAIP","Taip","Ne")</f>
        <v>Ne</v>
      </c>
    </row>
    <row r="27" spans="2:3" s="29" customFormat="1" ht="24.75" customHeight="1" x14ac:dyDescent="0.25">
      <c r="B27" s="65" t="s">
        <v>91</v>
      </c>
      <c r="C27" s="64" t="str">
        <f>IF('5. Prioritetis krit. Nr.2 '!D7="TAIP","Taip","Ne")</f>
        <v>Ne</v>
      </c>
    </row>
    <row r="28" spans="2:3" s="29" customFormat="1" ht="21.75" customHeight="1" x14ac:dyDescent="0.25">
      <c r="B28" s="65" t="s">
        <v>92</v>
      </c>
      <c r="C28" s="64" t="str">
        <f>IF('5. Prioritetis krit. Nr.2 '!D8="TAIP","Taip","Ne")</f>
        <v>Ne</v>
      </c>
    </row>
    <row r="29" spans="2:3" s="29" customFormat="1" ht="33.75" customHeight="1" x14ac:dyDescent="0.25">
      <c r="B29" s="65" t="s">
        <v>93</v>
      </c>
      <c r="C29" s="64" t="str">
        <f>IF('5. Prioritetis krit. Nr.2 '!D9="TAIP","Taip","Ne")</f>
        <v>Ne</v>
      </c>
    </row>
    <row r="30" spans="2:3" s="29" customFormat="1" ht="21.75" customHeight="1" x14ac:dyDescent="0.25">
      <c r="B30" s="65" t="s">
        <v>94</v>
      </c>
      <c r="C30" s="64" t="str">
        <f>IF('5. Prioritetis krit. Nr.2 '!D10="TAIP","Taip","Ne")</f>
        <v>Ne</v>
      </c>
    </row>
    <row r="31" spans="2:3" s="29" customFormat="1" ht="21.75" customHeight="1" x14ac:dyDescent="0.25">
      <c r="B31" s="65" t="s">
        <v>95</v>
      </c>
      <c r="C31" s="64" t="str">
        <f>IF('5. Prioritetis krit. Nr.2 '!D11="TAIP","Taip","Ne")</f>
        <v>Ne</v>
      </c>
    </row>
    <row r="32" spans="2:3" s="29" customFormat="1" ht="21.75" customHeight="1" x14ac:dyDescent="0.25">
      <c r="B32" s="65" t="s">
        <v>96</v>
      </c>
      <c r="C32" s="64" t="str">
        <f>IF('5. Prioritetis krit. Nr.2 '!D12="TAIP","Taip","Ne")</f>
        <v>Ne</v>
      </c>
    </row>
    <row r="33" spans="2:3" s="29" customFormat="1" ht="21.75" customHeight="1" x14ac:dyDescent="0.25">
      <c r="B33" s="65" t="s">
        <v>97</v>
      </c>
      <c r="C33" s="64" t="str">
        <f>IF('5. Prioritetis krit. Nr.2 '!D13="TAIP","Taip","Ne")</f>
        <v>Ne</v>
      </c>
    </row>
    <row r="34" spans="2:3" s="29" customFormat="1" ht="21.75" customHeight="1" x14ac:dyDescent="0.25">
      <c r="B34" s="65" t="s">
        <v>98</v>
      </c>
      <c r="C34" s="64" t="str">
        <f>IF('5. Prioritetis krit. Nr.2 '!D14="TAIP","Taip","Ne")</f>
        <v>Ne</v>
      </c>
    </row>
    <row r="35" spans="2:3" s="29" customFormat="1" ht="21.75" customHeight="1" x14ac:dyDescent="0.25">
      <c r="B35" s="65" t="s">
        <v>99</v>
      </c>
      <c r="C35" s="64" t="str">
        <f>IF('5. Prioritetis krit. Nr.2 '!D15="TAIP","Taip","Ne")</f>
        <v>Ne</v>
      </c>
    </row>
    <row r="36" spans="2:3" s="29" customFormat="1" ht="33.75" customHeight="1" x14ac:dyDescent="0.25">
      <c r="B36" s="65" t="s">
        <v>100</v>
      </c>
      <c r="C36" s="64" t="str">
        <f>IF('5. Prioritetis krit. Nr.2 '!D16="TAIP","Taip","Ne")</f>
        <v>Ne</v>
      </c>
    </row>
    <row r="37" spans="2:3" s="29" customFormat="1" ht="38.25" customHeight="1" thickBot="1" x14ac:dyDescent="0.3">
      <c r="B37" s="66" t="s">
        <v>101</v>
      </c>
      <c r="C37" s="67" t="str">
        <f>IF('5. Prioritetis krit. Nr.2 '!D17="TAIP","Taip","Ne")</f>
        <v>Ne</v>
      </c>
    </row>
  </sheetData>
  <sheetProtection algorithmName="SHA-512" hashValue="Mu1A81f8zEZeqhIOU33wD5xv4A9lvlfpT8D9hl+oaarIvmgmFMl1IKKln1BgXi2rnrB+jiqBacGnATq6kuqxmQ==" saltValue="NVjQUApvrSRvtEE3rxsBuQ==" spinCount="100000" sheet="1" objects="1" scenarios="1"/>
  <mergeCells count="7">
    <mergeCell ref="B1:C1"/>
    <mergeCell ref="B2:C2"/>
    <mergeCell ref="B25:C25"/>
    <mergeCell ref="B9:C9"/>
    <mergeCell ref="B11:C11"/>
    <mergeCell ref="B16:C16"/>
    <mergeCell ref="B19:C19"/>
  </mergeCells>
  <pageMargins left="0.7" right="0.7" top="0.75" bottom="0.75" header="0.3" footer="0.3"/>
  <ignoredErrors>
    <ignoredError sqref="C14" evalError="1"/>
    <ignoredError sqref="C1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002B5-056C-49C7-AF41-950D6E274D64}">
  <sheetPr>
    <tabColor theme="3" tint="0.89999084444715716"/>
  </sheetPr>
  <dimension ref="B1:M26"/>
  <sheetViews>
    <sheetView zoomScale="115" zoomScaleNormal="115" workbookViewId="0">
      <selection activeCell="D7" sqref="D7"/>
    </sheetView>
  </sheetViews>
  <sheetFormatPr defaultRowHeight="15" x14ac:dyDescent="0.25"/>
  <cols>
    <col min="1" max="1" width="3.85546875" style="71" customWidth="1"/>
    <col min="2" max="2" width="71.85546875" style="71" customWidth="1"/>
    <col min="3" max="3" width="41.85546875" style="71" customWidth="1"/>
    <col min="4" max="4" width="39" style="71" customWidth="1"/>
    <col min="5" max="5" width="39.7109375" style="71" customWidth="1"/>
    <col min="6" max="6" width="26.5703125" style="71" customWidth="1"/>
    <col min="7" max="16384" width="9.140625" style="71"/>
  </cols>
  <sheetData>
    <row r="1" spans="2:13" ht="75.75" customHeight="1" x14ac:dyDescent="0.25">
      <c r="B1" s="172" t="s">
        <v>114</v>
      </c>
      <c r="C1" s="172"/>
      <c r="D1" s="172"/>
      <c r="E1" s="172"/>
      <c r="F1" s="68"/>
      <c r="G1" s="68"/>
      <c r="H1" s="68"/>
      <c r="I1" s="68"/>
      <c r="J1" s="68"/>
      <c r="K1" s="68"/>
      <c r="L1" s="68"/>
      <c r="M1" s="68"/>
    </row>
    <row r="2" spans="2:13" ht="20.25" customHeight="1" x14ac:dyDescent="0.25">
      <c r="F2" s="68"/>
      <c r="G2" s="68"/>
      <c r="H2" s="68"/>
      <c r="I2" s="68"/>
      <c r="J2" s="68"/>
      <c r="K2" s="68"/>
      <c r="L2" s="68"/>
      <c r="M2" s="68"/>
    </row>
    <row r="3" spans="2:13" x14ac:dyDescent="0.25">
      <c r="B3" s="75" t="s">
        <v>2</v>
      </c>
      <c r="C3" s="75"/>
    </row>
    <row r="4" spans="2:13" ht="15.75" thickBot="1" x14ac:dyDescent="0.3">
      <c r="C4" s="72" t="s">
        <v>17</v>
      </c>
    </row>
    <row r="5" spans="2:13" ht="15.75" customHeight="1" x14ac:dyDescent="0.25">
      <c r="B5" s="100" t="s">
        <v>3</v>
      </c>
      <c r="C5" s="101"/>
    </row>
    <row r="6" spans="2:13" ht="16.5" customHeight="1" x14ac:dyDescent="0.25">
      <c r="B6" s="73" t="s">
        <v>4</v>
      </c>
      <c r="C6" s="69"/>
    </row>
    <row r="7" spans="2:13" ht="17.25" customHeight="1" x14ac:dyDescent="0.25">
      <c r="B7" s="73" t="s">
        <v>115</v>
      </c>
      <c r="C7" s="69"/>
    </row>
    <row r="8" spans="2:13" ht="16.5" customHeight="1" thickBot="1" x14ac:dyDescent="0.3">
      <c r="B8" s="74" t="s">
        <v>5</v>
      </c>
      <c r="C8" s="70"/>
    </row>
    <row r="11" spans="2:13" x14ac:dyDescent="0.25">
      <c r="B11" s="75" t="s">
        <v>74</v>
      </c>
    </row>
    <row r="12" spans="2:13" ht="15.75" thickBot="1" x14ac:dyDescent="0.3">
      <c r="C12" s="72"/>
      <c r="E12" s="72" t="s">
        <v>18</v>
      </c>
    </row>
    <row r="13" spans="2:13" ht="21" customHeight="1" x14ac:dyDescent="0.25">
      <c r="B13" s="76" t="s">
        <v>116</v>
      </c>
      <c r="C13" s="173"/>
      <c r="D13" s="173"/>
      <c r="E13" s="174"/>
    </row>
    <row r="14" spans="2:13" ht="18.75" customHeight="1" x14ac:dyDescent="0.25">
      <c r="B14" s="77" t="s">
        <v>76</v>
      </c>
      <c r="C14" s="175"/>
      <c r="D14" s="175"/>
      <c r="E14" s="176"/>
    </row>
    <row r="15" spans="2:13" ht="34.5" customHeight="1" x14ac:dyDescent="0.25">
      <c r="B15" s="77" t="s">
        <v>77</v>
      </c>
      <c r="C15" s="175"/>
      <c r="D15" s="175"/>
      <c r="E15" s="176"/>
    </row>
    <row r="16" spans="2:13" ht="48" customHeight="1" x14ac:dyDescent="0.25">
      <c r="B16" s="77" t="s">
        <v>78</v>
      </c>
      <c r="C16" s="175"/>
      <c r="D16" s="175"/>
      <c r="E16" s="176"/>
    </row>
    <row r="17" spans="2:5" ht="34.5" customHeight="1" thickBot="1" x14ac:dyDescent="0.3">
      <c r="B17" s="78" t="s">
        <v>79</v>
      </c>
      <c r="C17" s="177"/>
      <c r="D17" s="177"/>
      <c r="E17" s="178"/>
    </row>
    <row r="22" spans="2:5" ht="99.75" customHeight="1" x14ac:dyDescent="0.25"/>
    <row r="23" spans="2:5" ht="15" customHeight="1" x14ac:dyDescent="0.25"/>
    <row r="26" spans="2:5" ht="15" customHeight="1" x14ac:dyDescent="0.25"/>
  </sheetData>
  <mergeCells count="6">
    <mergeCell ref="C17:E17"/>
    <mergeCell ref="B1:E1"/>
    <mergeCell ref="C13:E13"/>
    <mergeCell ref="C14:E14"/>
    <mergeCell ref="C15:E15"/>
    <mergeCell ref="C16:E16"/>
  </mergeCells>
  <dataValidations count="1">
    <dataValidation type="list" allowBlank="1" showInputMessage="1" showErrorMessage="1" sqref="C7" xr:uid="{3DD43CEC-9292-4FF3-A721-85258C5286DC}">
      <formula1>"Labai maža, Maža, Vidutinė, Didėlė"</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08CD-60FB-4531-AE49-80EAFA09ACDB}">
  <sheetPr>
    <tabColor theme="3" tint="0.89999084444715716"/>
  </sheetPr>
  <dimension ref="B1:L13"/>
  <sheetViews>
    <sheetView zoomScaleNormal="100" workbookViewId="0">
      <selection activeCell="Q11" sqref="Q11:Q12"/>
    </sheetView>
  </sheetViews>
  <sheetFormatPr defaultColWidth="9.140625" defaultRowHeight="15" x14ac:dyDescent="0.25"/>
  <cols>
    <col min="1" max="1" width="7.28515625" style="49" customWidth="1"/>
    <col min="2" max="2" width="29.28515625" style="49" customWidth="1"/>
    <col min="3" max="3" width="23.140625" style="49" customWidth="1"/>
    <col min="4" max="4" width="11" style="49" customWidth="1"/>
    <col min="5" max="5" width="14.85546875" style="49" customWidth="1"/>
    <col min="6" max="6" width="12.5703125" style="49" customWidth="1"/>
    <col min="7" max="7" width="19.140625" style="49" customWidth="1"/>
    <col min="8" max="8" width="14.28515625" style="49" customWidth="1"/>
    <col min="9" max="9" width="21.42578125" style="49" customWidth="1"/>
    <col min="10" max="10" width="23.42578125" style="49" customWidth="1"/>
    <col min="11" max="11" width="19.42578125" style="49" customWidth="1"/>
    <col min="12" max="16384" width="9.140625" style="49"/>
  </cols>
  <sheetData>
    <row r="1" spans="2:12" ht="37.15" customHeight="1" x14ac:dyDescent="0.25">
      <c r="B1" s="117" t="s">
        <v>83</v>
      </c>
      <c r="C1" s="117"/>
      <c r="D1" s="80"/>
      <c r="E1" s="80"/>
      <c r="F1" s="80"/>
      <c r="G1" s="80"/>
      <c r="H1" s="80"/>
      <c r="I1" s="80"/>
      <c r="J1" s="80"/>
      <c r="K1" s="80"/>
      <c r="L1" s="80"/>
    </row>
    <row r="2" spans="2:12" ht="30.75" customHeight="1" thickBot="1" x14ac:dyDescent="0.3">
      <c r="B2" s="116" t="s">
        <v>1</v>
      </c>
      <c r="C2" s="116"/>
      <c r="G2" s="42" t="s">
        <v>28</v>
      </c>
      <c r="H2" s="43">
        <v>0.5</v>
      </c>
      <c r="J2" s="79"/>
      <c r="K2" s="79" t="s">
        <v>19</v>
      </c>
    </row>
    <row r="3" spans="2:12" ht="42.75" x14ac:dyDescent="0.25">
      <c r="B3" s="59" t="s">
        <v>29</v>
      </c>
      <c r="C3" s="44"/>
      <c r="D3" s="44" t="s">
        <v>30</v>
      </c>
      <c r="E3" s="44" t="s">
        <v>31</v>
      </c>
      <c r="F3" s="44" t="s">
        <v>32</v>
      </c>
      <c r="G3" s="44" t="s">
        <v>15</v>
      </c>
      <c r="H3" s="44" t="s">
        <v>16</v>
      </c>
      <c r="I3" s="137" t="s">
        <v>33</v>
      </c>
      <c r="J3" s="138"/>
      <c r="K3" s="139"/>
    </row>
    <row r="4" spans="2:12" ht="50.45" customHeight="1" x14ac:dyDescent="0.25">
      <c r="B4" s="134" t="s">
        <v>84</v>
      </c>
      <c r="C4" s="135"/>
      <c r="D4" s="135"/>
      <c r="E4" s="135"/>
      <c r="F4" s="136"/>
      <c r="G4" s="55">
        <f>ROUND(G5+G6+G7,2)</f>
        <v>0</v>
      </c>
      <c r="H4" s="55">
        <f>ROUND(H5+H6+H7,2)</f>
        <v>0</v>
      </c>
      <c r="I4" s="140"/>
      <c r="J4" s="141"/>
      <c r="K4" s="142"/>
    </row>
    <row r="5" spans="2:12" ht="22.5" customHeight="1" x14ac:dyDescent="0.25">
      <c r="B5" s="127" t="s">
        <v>81</v>
      </c>
      <c r="C5" s="128"/>
      <c r="D5" s="24"/>
      <c r="E5" s="20"/>
      <c r="F5" s="23"/>
      <c r="G5" s="50">
        <f>ROUND(E5*F5,2)</f>
        <v>0</v>
      </c>
      <c r="H5" s="50">
        <f>ROUNDDOWN(G5*$H$2,2)</f>
        <v>0</v>
      </c>
      <c r="I5" s="110"/>
      <c r="J5" s="110"/>
      <c r="K5" s="111"/>
    </row>
    <row r="6" spans="2:12" ht="24.75" customHeight="1" x14ac:dyDescent="0.25">
      <c r="B6" s="114" t="s">
        <v>82</v>
      </c>
      <c r="C6" s="115"/>
      <c r="D6" s="19"/>
      <c r="E6" s="20"/>
      <c r="F6" s="23"/>
      <c r="G6" s="50">
        <f>ROUND(E6*F6,2)</f>
        <v>0</v>
      </c>
      <c r="H6" s="50">
        <f>ROUNDDOWN(G6*$H$2,2)</f>
        <v>0</v>
      </c>
      <c r="I6" s="110"/>
      <c r="J6" s="110"/>
      <c r="K6" s="111"/>
    </row>
    <row r="7" spans="2:12" ht="20.25" customHeight="1" x14ac:dyDescent="0.25">
      <c r="B7" s="114" t="s">
        <v>82</v>
      </c>
      <c r="C7" s="115"/>
      <c r="D7" s="19"/>
      <c r="E7" s="20"/>
      <c r="F7" s="23"/>
      <c r="G7" s="50">
        <f>ROUND(E7*F7,2)</f>
        <v>0</v>
      </c>
      <c r="H7" s="50">
        <f>ROUNDDOWN(G7*$H$2,2)</f>
        <v>0</v>
      </c>
      <c r="I7" s="56"/>
      <c r="J7" s="57"/>
      <c r="K7" s="58"/>
    </row>
    <row r="8" spans="2:12" ht="33" customHeight="1" x14ac:dyDescent="0.25">
      <c r="B8" s="112" t="s">
        <v>85</v>
      </c>
      <c r="C8" s="113"/>
      <c r="D8" s="113"/>
      <c r="E8" s="113"/>
      <c r="F8" s="113"/>
      <c r="G8" s="55">
        <f>SUM(G9:G10)</f>
        <v>0</v>
      </c>
      <c r="H8" s="55">
        <f>SUM(H9:H10)</f>
        <v>0</v>
      </c>
      <c r="I8" s="45" t="s">
        <v>34</v>
      </c>
      <c r="J8" s="45" t="s">
        <v>35</v>
      </c>
      <c r="K8" s="46" t="s">
        <v>36</v>
      </c>
    </row>
    <row r="9" spans="2:12" ht="18.75" customHeight="1" x14ac:dyDescent="0.25">
      <c r="B9" s="127" t="s">
        <v>37</v>
      </c>
      <c r="C9" s="128"/>
      <c r="D9" s="47" t="s">
        <v>38</v>
      </c>
      <c r="E9" s="21"/>
      <c r="F9" s="50">
        <f>ROUND(I9*J9,2)</f>
        <v>0</v>
      </c>
      <c r="G9" s="51">
        <f>ROUND(F9*E9,2)</f>
        <v>0</v>
      </c>
      <c r="H9" s="51">
        <f>ROUNDDOWN(G9*$H$2,2)</f>
        <v>0</v>
      </c>
      <c r="I9" s="25"/>
      <c r="J9" s="25"/>
      <c r="K9" s="22"/>
    </row>
    <row r="10" spans="2:12" ht="24.75" customHeight="1" x14ac:dyDescent="0.25">
      <c r="B10" s="127" t="s">
        <v>37</v>
      </c>
      <c r="C10" s="128"/>
      <c r="D10" s="47" t="s">
        <v>38</v>
      </c>
      <c r="E10" s="21"/>
      <c r="F10" s="50">
        <f>ROUND(I10*J10,2)</f>
        <v>0</v>
      </c>
      <c r="G10" s="51">
        <f>ROUND(E10*F10,2)</f>
        <v>0</v>
      </c>
      <c r="H10" s="51">
        <f>ROUNDDOWN(G10*$H$2,2)</f>
        <v>0</v>
      </c>
      <c r="I10" s="25"/>
      <c r="J10" s="25"/>
      <c r="K10" s="22"/>
    </row>
    <row r="11" spans="2:12" ht="24.75" customHeight="1" thickBot="1" x14ac:dyDescent="0.3">
      <c r="B11" s="124" t="s">
        <v>39</v>
      </c>
      <c r="C11" s="125"/>
      <c r="D11" s="125"/>
      <c r="E11" s="125"/>
      <c r="F11" s="126"/>
      <c r="G11" s="60">
        <f>G4+G8</f>
        <v>0</v>
      </c>
      <c r="H11" s="60">
        <f>H4+H8</f>
        <v>0</v>
      </c>
      <c r="I11" s="121"/>
      <c r="J11" s="122"/>
      <c r="K11" s="123"/>
    </row>
    <row r="12" spans="2:12" ht="28.5" customHeight="1" x14ac:dyDescent="0.25">
      <c r="B12" s="129" t="s">
        <v>86</v>
      </c>
      <c r="C12" s="130"/>
      <c r="D12" s="131">
        <v>7.0000000000000007E-2</v>
      </c>
      <c r="E12" s="132"/>
      <c r="F12" s="133"/>
      <c r="G12" s="52">
        <f>ROUND(G11*D12,2)</f>
        <v>0</v>
      </c>
      <c r="H12" s="53">
        <f>ROUND(G12*$H$2,2)</f>
        <v>0</v>
      </c>
      <c r="I12" s="48"/>
    </row>
    <row r="13" spans="2:12" ht="21" customHeight="1" thickBot="1" x14ac:dyDescent="0.3">
      <c r="B13" s="118" t="s">
        <v>87</v>
      </c>
      <c r="C13" s="119"/>
      <c r="D13" s="119"/>
      <c r="E13" s="119"/>
      <c r="F13" s="120"/>
      <c r="G13" s="40">
        <f>SUM(G11:G12)</f>
        <v>0</v>
      </c>
      <c r="H13" s="41">
        <f>H11+H12</f>
        <v>0</v>
      </c>
    </row>
  </sheetData>
  <sheetProtection formatCells="0" formatColumns="0" formatRows="0" insertColumns="0" insertRows="0" deleteRows="0" sort="0"/>
  <mergeCells count="18">
    <mergeCell ref="B13:F13"/>
    <mergeCell ref="I11:K11"/>
    <mergeCell ref="B11:F11"/>
    <mergeCell ref="B9:C9"/>
    <mergeCell ref="B12:C12"/>
    <mergeCell ref="D12:F12"/>
    <mergeCell ref="B10:C10"/>
    <mergeCell ref="I6:K6"/>
    <mergeCell ref="B8:F8"/>
    <mergeCell ref="B7:C7"/>
    <mergeCell ref="B2:C2"/>
    <mergeCell ref="B1:C1"/>
    <mergeCell ref="B4:F4"/>
    <mergeCell ref="B6:C6"/>
    <mergeCell ref="B5:C5"/>
    <mergeCell ref="I3:K3"/>
    <mergeCell ref="I4:K4"/>
    <mergeCell ref="I5:K5"/>
  </mergeCells>
  <phoneticPr fontId="15" type="noConversion"/>
  <pageMargins left="0.7" right="0.7" top="0.75" bottom="0.75" header="0.3" footer="0.3"/>
  <ignoredErrors>
    <ignoredError sqref="H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F73-E3CD-44AE-8C96-C0886908F550}">
  <sheetPr>
    <tabColor theme="3" tint="0.89999084444715716"/>
  </sheetPr>
  <dimension ref="B2:N14"/>
  <sheetViews>
    <sheetView zoomScaleNormal="100" workbookViewId="0">
      <selection activeCell="C20" sqref="C20"/>
    </sheetView>
  </sheetViews>
  <sheetFormatPr defaultRowHeight="15" x14ac:dyDescent="0.25"/>
  <cols>
    <col min="1" max="1" width="9.140625" style="71"/>
    <col min="2" max="2" width="44.7109375" style="71" customWidth="1"/>
    <col min="3" max="3" width="40.85546875" style="71" customWidth="1"/>
    <col min="4" max="4" width="30" style="71" customWidth="1"/>
    <col min="5" max="5" width="50.5703125" style="71" customWidth="1"/>
    <col min="6" max="13" width="9.140625" style="71"/>
    <col min="14" max="14" width="46.7109375" style="71" customWidth="1"/>
    <col min="15" max="16384" width="9.140625" style="71"/>
  </cols>
  <sheetData>
    <row r="2" spans="2:14" ht="94.5" customHeight="1" x14ac:dyDescent="0.25">
      <c r="B2" s="179" t="s">
        <v>80</v>
      </c>
      <c r="C2" s="179"/>
      <c r="D2" s="179"/>
      <c r="E2" s="179"/>
      <c r="F2" s="81"/>
      <c r="G2" s="81"/>
      <c r="H2" s="81"/>
      <c r="I2" s="81"/>
      <c r="J2" s="81"/>
      <c r="K2" s="81"/>
      <c r="L2" s="81"/>
      <c r="M2" s="81"/>
      <c r="N2" s="81"/>
    </row>
    <row r="3" spans="2:14" ht="15.75" thickBot="1" x14ac:dyDescent="0.3">
      <c r="B3" s="49"/>
      <c r="C3" s="49"/>
      <c r="D3" s="49"/>
      <c r="E3" s="79" t="s">
        <v>20</v>
      </c>
    </row>
    <row r="4" spans="2:14" ht="46.9" customHeight="1" thickBot="1" x14ac:dyDescent="0.3">
      <c r="B4" s="180" t="s">
        <v>117</v>
      </c>
      <c r="C4" s="82" t="s">
        <v>118</v>
      </c>
      <c r="D4" s="218" t="s">
        <v>147</v>
      </c>
      <c r="E4" s="218" t="s">
        <v>119</v>
      </c>
    </row>
    <row r="5" spans="2:14" ht="21" customHeight="1" thickBot="1" x14ac:dyDescent="0.3">
      <c r="B5" s="180"/>
      <c r="C5" s="83" t="s">
        <v>22</v>
      </c>
      <c r="D5" s="84"/>
      <c r="E5" s="85"/>
    </row>
    <row r="6" spans="2:14" ht="21.6" customHeight="1" thickBot="1" x14ac:dyDescent="0.3">
      <c r="B6" s="180"/>
      <c r="C6" s="83" t="s">
        <v>23</v>
      </c>
      <c r="D6" s="84"/>
      <c r="E6" s="85"/>
    </row>
    <row r="7" spans="2:14" ht="16.149999999999999" customHeight="1" thickBot="1" x14ac:dyDescent="0.3">
      <c r="B7" s="180"/>
      <c r="C7" s="83" t="s">
        <v>24</v>
      </c>
      <c r="D7" s="84"/>
      <c r="E7" s="85"/>
    </row>
    <row r="8" spans="2:14" ht="21" customHeight="1" thickBot="1" x14ac:dyDescent="0.3">
      <c r="B8" s="180"/>
      <c r="C8" s="83" t="s">
        <v>25</v>
      </c>
      <c r="D8" s="84"/>
      <c r="E8" s="85"/>
    </row>
    <row r="9" spans="2:14" ht="58.15" customHeight="1" thickBot="1" x14ac:dyDescent="0.3">
      <c r="B9" s="181" t="s">
        <v>120</v>
      </c>
      <c r="C9" s="181"/>
      <c r="D9" s="108">
        <f>SUM(D5:D8)</f>
        <v>0</v>
      </c>
      <c r="E9" s="108">
        <f>SUM(E5:E8)</f>
        <v>0</v>
      </c>
    </row>
    <row r="10" spans="2:14" ht="29.25" customHeight="1" thickBot="1" x14ac:dyDescent="0.3">
      <c r="B10" s="182" t="s">
        <v>102</v>
      </c>
      <c r="C10" s="183"/>
      <c r="D10" s="84"/>
      <c r="E10" s="85"/>
    </row>
    <row r="11" spans="2:14" ht="48.75" customHeight="1" thickBot="1" x14ac:dyDescent="0.3">
      <c r="B11" s="181" t="s">
        <v>112</v>
      </c>
      <c r="C11" s="181"/>
      <c r="D11" s="109">
        <f>IFERROR(D10/D9,0)</f>
        <v>0</v>
      </c>
      <c r="E11" s="109">
        <f>IFERROR(E10/E9,0)</f>
        <v>0</v>
      </c>
    </row>
    <row r="14" spans="2:14" ht="9.6" customHeight="1" x14ac:dyDescent="0.25"/>
  </sheetData>
  <sheetProtection algorithmName="SHA-512" hashValue="OYKLoLgwuWejzFdO8HyWHdX3qon8kWC+X7VWHcF5cthYLGrwKYzbexPYRasSr4gfNRWntM+zYzGLQrVBpNVXiA==" saltValue="H9foiitHoFs40h+whgH5+g==" spinCount="100000" sheet="1" objects="1" scenarios="1" formatCells="0" formatColumns="0" formatRows="0" insertColumns="0" insertRows="0" autoFilter="0"/>
  <mergeCells count="5">
    <mergeCell ref="B2:E2"/>
    <mergeCell ref="B4:B8"/>
    <mergeCell ref="B9:C9"/>
    <mergeCell ref="B11:C11"/>
    <mergeCell ref="B10:C10"/>
  </mergeCells>
  <phoneticPr fontId="15" type="noConversion"/>
  <conditionalFormatting sqref="D9:E9">
    <cfRule type="cellIs" dxfId="4" priority="3" operator="lessThan">
      <formula>145000</formula>
    </cfRule>
    <cfRule type="cellIs" dxfId="3" priority="4" operator="greaterThanOrEqual">
      <formula>145000</formula>
    </cfRule>
  </conditionalFormatting>
  <conditionalFormatting sqref="D11:E11">
    <cfRule type="cellIs" dxfId="2" priority="1" operator="lessThan">
      <formula>0.51</formula>
    </cfRule>
    <cfRule type="cellIs" dxfId="1" priority="2" operator="greaterThanOrEqual">
      <formula>0.51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54A0-9967-4617-9002-404912D3D5AB}">
  <sheetPr>
    <tabColor theme="3" tint="0.89999084444715716"/>
  </sheetPr>
  <dimension ref="B2:D15"/>
  <sheetViews>
    <sheetView tabSelected="1" zoomScale="115" zoomScaleNormal="115" workbookViewId="0">
      <selection activeCell="B7" sqref="B7:D7"/>
    </sheetView>
  </sheetViews>
  <sheetFormatPr defaultRowHeight="15" x14ac:dyDescent="0.25"/>
  <cols>
    <col min="1" max="1" width="9.140625" style="71"/>
    <col min="2" max="2" width="40.42578125" style="71" customWidth="1"/>
    <col min="3" max="3" width="16.140625" style="71" customWidth="1"/>
    <col min="4" max="4" width="107.5703125" style="71" customWidth="1"/>
    <col min="5" max="16384" width="9.140625" style="71"/>
  </cols>
  <sheetData>
    <row r="2" spans="2:4" ht="30.6" customHeight="1" x14ac:dyDescent="0.25">
      <c r="B2" s="190" t="s">
        <v>110</v>
      </c>
      <c r="C2" s="190"/>
      <c r="D2" s="190"/>
    </row>
    <row r="4" spans="2:4" ht="15.75" thickBot="1" x14ac:dyDescent="0.3">
      <c r="D4" s="72" t="s">
        <v>21</v>
      </c>
    </row>
    <row r="5" spans="2:4" ht="57" customHeight="1" thickBot="1" x14ac:dyDescent="0.3">
      <c r="B5" s="86" t="s">
        <v>121</v>
      </c>
      <c r="C5" s="87" t="s">
        <v>122</v>
      </c>
      <c r="D5" s="88" t="s">
        <v>123</v>
      </c>
    </row>
    <row r="6" spans="2:4" ht="30" customHeight="1" thickBot="1" x14ac:dyDescent="0.3">
      <c r="B6" s="89" t="s">
        <v>124</v>
      </c>
      <c r="C6" s="90"/>
      <c r="D6" s="90"/>
    </row>
    <row r="7" spans="2:4" ht="136.5" customHeight="1" thickBot="1" x14ac:dyDescent="0.3">
      <c r="B7" s="191" t="s">
        <v>103</v>
      </c>
      <c r="C7" s="192"/>
      <c r="D7" s="193"/>
    </row>
    <row r="8" spans="2:4" ht="27.75" customHeight="1" thickBot="1" x14ac:dyDescent="0.3">
      <c r="B8" s="91" t="s">
        <v>125</v>
      </c>
      <c r="C8" s="90"/>
      <c r="D8" s="92"/>
    </row>
    <row r="9" spans="2:4" ht="132.75" customHeight="1" thickBot="1" x14ac:dyDescent="0.3">
      <c r="B9" s="184" t="s">
        <v>104</v>
      </c>
      <c r="C9" s="185"/>
      <c r="D9" s="186"/>
    </row>
    <row r="10" spans="2:4" ht="31.5" customHeight="1" thickBot="1" x14ac:dyDescent="0.3">
      <c r="B10" s="91" t="s">
        <v>126</v>
      </c>
      <c r="C10" s="90"/>
      <c r="D10" s="92"/>
    </row>
    <row r="11" spans="2:4" ht="147" customHeight="1" thickBot="1" x14ac:dyDescent="0.3">
      <c r="B11" s="184" t="s">
        <v>105</v>
      </c>
      <c r="C11" s="185"/>
      <c r="D11" s="186"/>
    </row>
    <row r="12" spans="2:4" ht="29.25" customHeight="1" thickBot="1" x14ac:dyDescent="0.3">
      <c r="B12" s="91" t="s">
        <v>127</v>
      </c>
      <c r="C12" s="90"/>
      <c r="D12" s="92"/>
    </row>
    <row r="13" spans="2:4" ht="132" customHeight="1" thickBot="1" x14ac:dyDescent="0.3">
      <c r="B13" s="184" t="s">
        <v>106</v>
      </c>
      <c r="C13" s="185"/>
      <c r="D13" s="186"/>
    </row>
    <row r="14" spans="2:4" ht="30.75" customHeight="1" thickBot="1" x14ac:dyDescent="0.3">
      <c r="B14" s="91" t="s">
        <v>128</v>
      </c>
      <c r="C14" s="90"/>
      <c r="D14" s="92"/>
    </row>
    <row r="15" spans="2:4" ht="126.75" customHeight="1" thickBot="1" x14ac:dyDescent="0.3">
      <c r="B15" s="187" t="s">
        <v>146</v>
      </c>
      <c r="C15" s="188"/>
      <c r="D15" s="189"/>
    </row>
  </sheetData>
  <mergeCells count="6">
    <mergeCell ref="B13:D13"/>
    <mergeCell ref="B15:D15"/>
    <mergeCell ref="B2:D2"/>
    <mergeCell ref="B7:D7"/>
    <mergeCell ref="B9:D9"/>
    <mergeCell ref="B11:D11"/>
  </mergeCells>
  <conditionalFormatting sqref="I7">
    <cfRule type="cellIs" dxfId="0" priority="1" operator="equal">
      <formula>"taip"</formula>
    </cfRule>
  </conditionalFormatting>
  <dataValidations count="1">
    <dataValidation type="list" allowBlank="1" showInputMessage="1" showErrorMessage="1" sqref="C6 C8 C10 C12 C14" xr:uid="{F0DE35DF-668D-43A2-8376-694E300F7C32}">
      <formula1>"TAIP, NE"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57D0-FC56-4B93-ADFB-0235860672C1}">
  <sheetPr>
    <tabColor theme="3" tint="0.89999084444715716"/>
  </sheetPr>
  <dimension ref="B2:E17"/>
  <sheetViews>
    <sheetView zoomScale="115" zoomScaleNormal="115" workbookViewId="0">
      <selection activeCell="E19" sqref="E19"/>
    </sheetView>
  </sheetViews>
  <sheetFormatPr defaultRowHeight="15" x14ac:dyDescent="0.25"/>
  <cols>
    <col min="1" max="1" width="9.140625" style="71"/>
    <col min="2" max="2" width="44.7109375" style="71" customWidth="1"/>
    <col min="3" max="3" width="40.85546875" style="71" customWidth="1"/>
    <col min="4" max="4" width="19.7109375" style="71" customWidth="1"/>
    <col min="5" max="5" width="62.140625" style="71" customWidth="1"/>
    <col min="6" max="16384" width="9.140625" style="71"/>
  </cols>
  <sheetData>
    <row r="2" spans="2:5" x14ac:dyDescent="0.25">
      <c r="B2" s="195" t="s">
        <v>109</v>
      </c>
      <c r="C2" s="195"/>
      <c r="D2" s="195"/>
      <c r="E2" s="195"/>
    </row>
    <row r="3" spans="2:5" ht="16.5" customHeight="1" x14ac:dyDescent="0.25">
      <c r="E3" s="72"/>
    </row>
    <row r="4" spans="2:5" ht="16.5" customHeight="1" thickBot="1" x14ac:dyDescent="0.3">
      <c r="D4" s="72"/>
      <c r="E4" s="72" t="s">
        <v>26</v>
      </c>
    </row>
    <row r="5" spans="2:5" ht="105" customHeight="1" thickBot="1" x14ac:dyDescent="0.3">
      <c r="B5" s="196" t="s">
        <v>88</v>
      </c>
      <c r="C5" s="197"/>
      <c r="D5" s="93" t="s">
        <v>129</v>
      </c>
      <c r="E5" s="94" t="s">
        <v>89</v>
      </c>
    </row>
    <row r="6" spans="2:5" ht="16.5" customHeight="1" thickBot="1" x14ac:dyDescent="0.3">
      <c r="B6" s="194" t="s">
        <v>90</v>
      </c>
      <c r="C6" s="194"/>
      <c r="D6" s="84"/>
      <c r="E6" s="95"/>
    </row>
    <row r="7" spans="2:5" ht="16.5" customHeight="1" thickBot="1" x14ac:dyDescent="0.3">
      <c r="B7" s="194" t="s">
        <v>91</v>
      </c>
      <c r="C7" s="194"/>
      <c r="D7" s="84"/>
      <c r="E7" s="95"/>
    </row>
    <row r="8" spans="2:5" ht="16.5" customHeight="1" thickBot="1" x14ac:dyDescent="0.3">
      <c r="B8" s="194" t="s">
        <v>92</v>
      </c>
      <c r="C8" s="194"/>
      <c r="D8" s="84"/>
      <c r="E8" s="95"/>
    </row>
    <row r="9" spans="2:5" ht="16.5" customHeight="1" thickBot="1" x14ac:dyDescent="0.3">
      <c r="B9" s="194" t="s">
        <v>93</v>
      </c>
      <c r="C9" s="194"/>
      <c r="D9" s="84"/>
      <c r="E9" s="95"/>
    </row>
    <row r="10" spans="2:5" ht="16.5" customHeight="1" thickBot="1" x14ac:dyDescent="0.3">
      <c r="B10" s="194" t="s">
        <v>94</v>
      </c>
      <c r="C10" s="194"/>
      <c r="D10" s="84"/>
      <c r="E10" s="95"/>
    </row>
    <row r="11" spans="2:5" ht="16.5" customHeight="1" thickBot="1" x14ac:dyDescent="0.3">
      <c r="B11" s="194" t="s">
        <v>95</v>
      </c>
      <c r="C11" s="194"/>
      <c r="D11" s="84"/>
      <c r="E11" s="95"/>
    </row>
    <row r="12" spans="2:5" ht="16.5" customHeight="1" thickBot="1" x14ac:dyDescent="0.3">
      <c r="B12" s="194" t="s">
        <v>96</v>
      </c>
      <c r="C12" s="194"/>
      <c r="D12" s="84"/>
      <c r="E12" s="95"/>
    </row>
    <row r="13" spans="2:5" ht="16.5" customHeight="1" thickBot="1" x14ac:dyDescent="0.3">
      <c r="B13" s="194" t="s">
        <v>97</v>
      </c>
      <c r="C13" s="194"/>
      <c r="D13" s="84"/>
      <c r="E13" s="95"/>
    </row>
    <row r="14" spans="2:5" ht="16.5" customHeight="1" thickBot="1" x14ac:dyDescent="0.3">
      <c r="B14" s="194" t="s">
        <v>98</v>
      </c>
      <c r="C14" s="194"/>
      <c r="D14" s="84"/>
      <c r="E14" s="95"/>
    </row>
    <row r="15" spans="2:5" ht="15.75" thickBot="1" x14ac:dyDescent="0.3">
      <c r="B15" s="194" t="s">
        <v>99</v>
      </c>
      <c r="C15" s="194"/>
      <c r="D15" s="84"/>
      <c r="E15" s="95"/>
    </row>
    <row r="16" spans="2:5" ht="15.75" thickBot="1" x14ac:dyDescent="0.3">
      <c r="B16" s="194" t="s">
        <v>100</v>
      </c>
      <c r="C16" s="194"/>
      <c r="D16" s="84"/>
      <c r="E16" s="95"/>
    </row>
    <row r="17" spans="2:5" ht="15.75" thickBot="1" x14ac:dyDescent="0.3">
      <c r="B17" s="194" t="s">
        <v>101</v>
      </c>
      <c r="C17" s="194"/>
      <c r="D17" s="84"/>
      <c r="E17" s="95"/>
    </row>
  </sheetData>
  <mergeCells count="14">
    <mergeCell ref="B17:C17"/>
    <mergeCell ref="B2:E2"/>
    <mergeCell ref="B12:C12"/>
    <mergeCell ref="B13:C13"/>
    <mergeCell ref="B14:C14"/>
    <mergeCell ref="B15:C15"/>
    <mergeCell ref="B16:C16"/>
    <mergeCell ref="B5:C5"/>
    <mergeCell ref="B6:C6"/>
    <mergeCell ref="B7:C7"/>
    <mergeCell ref="B8:C8"/>
    <mergeCell ref="B9:C9"/>
    <mergeCell ref="B10:C10"/>
    <mergeCell ref="B11:C11"/>
  </mergeCells>
  <dataValidations count="1">
    <dataValidation type="list" allowBlank="1" showInputMessage="1" showErrorMessage="1" sqref="D6:D17" xr:uid="{C407AC63-C030-42E6-9ED5-07095C156E67}">
      <formula1>"TAIP, 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5CF44-A6B7-497F-989A-B3077600B8AD}">
  <sheetPr>
    <tabColor theme="3" tint="0.89999084444715716"/>
  </sheetPr>
  <dimension ref="B1:L46"/>
  <sheetViews>
    <sheetView topLeftCell="A25" zoomScale="115" zoomScaleNormal="115" workbookViewId="0">
      <selection activeCell="B26" sqref="B26:K38"/>
    </sheetView>
  </sheetViews>
  <sheetFormatPr defaultColWidth="8.85546875" defaultRowHeight="15" x14ac:dyDescent="0.25"/>
  <cols>
    <col min="1" max="1" width="5.5703125" style="96" customWidth="1"/>
    <col min="2" max="10" width="8.85546875" style="96"/>
    <col min="11" max="11" width="88.42578125" style="96" customWidth="1"/>
    <col min="12" max="16384" width="8.85546875" style="96"/>
  </cols>
  <sheetData>
    <row r="1" spans="2:12" ht="15.75" customHeight="1" x14ac:dyDescent="0.25">
      <c r="B1" s="201" t="s">
        <v>40</v>
      </c>
      <c r="C1" s="201"/>
      <c r="D1" s="201"/>
      <c r="E1" s="201"/>
      <c r="F1" s="201"/>
      <c r="G1" s="201"/>
      <c r="H1" s="201"/>
      <c r="I1" s="201"/>
      <c r="J1" s="201"/>
      <c r="K1" s="201"/>
    </row>
    <row r="2" spans="2:12" x14ac:dyDescent="0.25">
      <c r="B2" s="201"/>
      <c r="C2" s="201"/>
      <c r="D2" s="201"/>
      <c r="E2" s="201"/>
      <c r="F2" s="201"/>
      <c r="G2" s="201"/>
      <c r="H2" s="201"/>
      <c r="I2" s="201"/>
      <c r="J2" s="201"/>
      <c r="K2" s="201"/>
    </row>
    <row r="3" spans="2:12" x14ac:dyDescent="0.25">
      <c r="B3" s="202" t="s">
        <v>135</v>
      </c>
      <c r="C3" s="202"/>
      <c r="D3" s="202"/>
      <c r="E3" s="202"/>
      <c r="F3" s="202"/>
      <c r="G3" s="202"/>
      <c r="H3" s="202"/>
      <c r="I3" s="202"/>
      <c r="J3" s="202"/>
      <c r="K3" s="202"/>
      <c r="L3" s="98"/>
    </row>
    <row r="4" spans="2:12" x14ac:dyDescent="0.25">
      <c r="B4" s="202"/>
      <c r="C4" s="202"/>
      <c r="D4" s="202"/>
      <c r="E4" s="202"/>
      <c r="F4" s="202"/>
      <c r="G4" s="202"/>
      <c r="H4" s="202"/>
      <c r="I4" s="202"/>
      <c r="J4" s="202"/>
      <c r="K4" s="202"/>
    </row>
    <row r="5" spans="2:12" x14ac:dyDescent="0.25">
      <c r="B5" s="97"/>
      <c r="C5" s="97"/>
      <c r="D5" s="97"/>
      <c r="E5" s="97"/>
      <c r="F5" s="97"/>
      <c r="G5" s="97"/>
      <c r="H5" s="97"/>
      <c r="I5" s="97"/>
      <c r="J5" s="97"/>
      <c r="K5" s="18" t="s">
        <v>27</v>
      </c>
    </row>
    <row r="6" spans="2:12" x14ac:dyDescent="0.25">
      <c r="B6" s="203" t="s">
        <v>136</v>
      </c>
      <c r="C6" s="203"/>
      <c r="D6" s="203"/>
      <c r="E6" s="203"/>
      <c r="F6" s="203"/>
      <c r="G6" s="203"/>
      <c r="H6" s="203"/>
      <c r="I6" s="203"/>
      <c r="J6" s="203"/>
      <c r="K6" s="203"/>
    </row>
    <row r="7" spans="2:12" x14ac:dyDescent="0.25">
      <c r="B7" s="203"/>
      <c r="C7" s="203"/>
      <c r="D7" s="203"/>
      <c r="E7" s="203"/>
      <c r="F7" s="203"/>
      <c r="G7" s="203"/>
      <c r="H7" s="203"/>
      <c r="I7" s="203"/>
      <c r="J7" s="203"/>
      <c r="K7" s="203"/>
    </row>
    <row r="8" spans="2:12" x14ac:dyDescent="0.25">
      <c r="B8" s="203"/>
      <c r="C8" s="203"/>
      <c r="D8" s="203"/>
      <c r="E8" s="203"/>
      <c r="F8" s="203"/>
      <c r="G8" s="203"/>
      <c r="H8" s="203"/>
      <c r="I8" s="203"/>
      <c r="J8" s="203"/>
      <c r="K8" s="203"/>
    </row>
    <row r="9" spans="2:12" x14ac:dyDescent="0.25">
      <c r="B9" s="203"/>
      <c r="C9" s="203"/>
      <c r="D9" s="203"/>
      <c r="E9" s="203"/>
      <c r="F9" s="203"/>
      <c r="G9" s="203"/>
      <c r="H9" s="203"/>
      <c r="I9" s="203"/>
      <c r="J9" s="203"/>
      <c r="K9" s="203"/>
    </row>
    <row r="10" spans="2:12" x14ac:dyDescent="0.25">
      <c r="B10" s="203"/>
      <c r="C10" s="203"/>
      <c r="D10" s="203"/>
      <c r="E10" s="203"/>
      <c r="F10" s="203"/>
      <c r="G10" s="203"/>
      <c r="H10" s="203"/>
      <c r="I10" s="203"/>
      <c r="J10" s="203"/>
      <c r="K10" s="203"/>
    </row>
    <row r="11" spans="2:12" ht="58.5" customHeight="1" x14ac:dyDescent="0.25">
      <c r="B11" s="203"/>
      <c r="C11" s="203"/>
      <c r="D11" s="203"/>
      <c r="E11" s="203"/>
      <c r="F11" s="203"/>
      <c r="G11" s="203"/>
      <c r="H11" s="203"/>
      <c r="I11" s="203"/>
      <c r="J11" s="203"/>
      <c r="K11" s="203"/>
    </row>
    <row r="12" spans="2:12" ht="90.6" customHeight="1" x14ac:dyDescent="0.25">
      <c r="B12" s="198" t="s">
        <v>41</v>
      </c>
      <c r="C12" s="204"/>
      <c r="D12" s="204"/>
      <c r="E12" s="204"/>
      <c r="F12" s="204"/>
      <c r="G12" s="204"/>
      <c r="H12" s="204"/>
      <c r="I12" s="204"/>
      <c r="J12" s="204"/>
      <c r="K12" s="205"/>
    </row>
    <row r="13" spans="2:12" ht="15" customHeight="1" x14ac:dyDescent="0.25">
      <c r="B13" s="203" t="s">
        <v>137</v>
      </c>
      <c r="C13" s="203"/>
      <c r="D13" s="203"/>
      <c r="E13" s="203"/>
      <c r="F13" s="203"/>
      <c r="G13" s="203"/>
      <c r="H13" s="203"/>
      <c r="I13" s="203"/>
      <c r="J13" s="203"/>
      <c r="K13" s="203"/>
    </row>
    <row r="14" spans="2:12" x14ac:dyDescent="0.25">
      <c r="B14" s="203"/>
      <c r="C14" s="203"/>
      <c r="D14" s="203"/>
      <c r="E14" s="203"/>
      <c r="F14" s="203"/>
      <c r="G14" s="203"/>
      <c r="H14" s="203"/>
      <c r="I14" s="203"/>
      <c r="J14" s="203"/>
      <c r="K14" s="203"/>
    </row>
    <row r="15" spans="2:12" ht="17.100000000000001" customHeight="1" x14ac:dyDescent="0.25">
      <c r="B15" s="203"/>
      <c r="C15" s="203"/>
      <c r="D15" s="203"/>
      <c r="E15" s="203"/>
      <c r="F15" s="203"/>
      <c r="G15" s="203"/>
      <c r="H15" s="203"/>
      <c r="I15" s="203"/>
      <c r="J15" s="203"/>
      <c r="K15" s="203"/>
    </row>
    <row r="16" spans="2:12" ht="90" customHeight="1" x14ac:dyDescent="0.25">
      <c r="B16" s="198" t="s">
        <v>41</v>
      </c>
      <c r="C16" s="199"/>
      <c r="D16" s="199"/>
      <c r="E16" s="199"/>
      <c r="F16" s="199"/>
      <c r="G16" s="199"/>
      <c r="H16" s="199"/>
      <c r="I16" s="199"/>
      <c r="J16" s="199"/>
      <c r="K16" s="200"/>
    </row>
    <row r="17" spans="2:11" ht="90" customHeight="1" x14ac:dyDescent="0.25">
      <c r="B17" s="203" t="s">
        <v>138</v>
      </c>
      <c r="C17" s="203"/>
      <c r="D17" s="203"/>
      <c r="E17" s="203"/>
      <c r="F17" s="203"/>
      <c r="G17" s="203"/>
      <c r="H17" s="203"/>
      <c r="I17" s="203"/>
      <c r="J17" s="203"/>
      <c r="K17" s="203"/>
    </row>
    <row r="18" spans="2:11" ht="80.099999999999994" customHeight="1" x14ac:dyDescent="0.25">
      <c r="B18" s="209" t="s">
        <v>41</v>
      </c>
      <c r="C18" s="210"/>
      <c r="D18" s="210"/>
      <c r="E18" s="210"/>
      <c r="F18" s="210"/>
      <c r="G18" s="210"/>
      <c r="H18" s="210"/>
      <c r="I18" s="210"/>
      <c r="J18" s="210"/>
      <c r="K18" s="211"/>
    </row>
    <row r="19" spans="2:11" x14ac:dyDescent="0.25">
      <c r="B19" s="203" t="s">
        <v>139</v>
      </c>
      <c r="C19" s="203"/>
      <c r="D19" s="203"/>
      <c r="E19" s="203"/>
      <c r="F19" s="203"/>
      <c r="G19" s="203"/>
      <c r="H19" s="203"/>
      <c r="I19" s="203"/>
      <c r="J19" s="203"/>
      <c r="K19" s="203"/>
    </row>
    <row r="20" spans="2:11" x14ac:dyDescent="0.25">
      <c r="B20" s="203"/>
      <c r="C20" s="203"/>
      <c r="D20" s="203"/>
      <c r="E20" s="203"/>
      <c r="F20" s="203"/>
      <c r="G20" s="203"/>
      <c r="H20" s="203"/>
      <c r="I20" s="203"/>
      <c r="J20" s="203"/>
      <c r="K20" s="203"/>
    </row>
    <row r="21" spans="2:11" x14ac:dyDescent="0.25">
      <c r="B21" s="203"/>
      <c r="C21" s="203"/>
      <c r="D21" s="203"/>
      <c r="E21" s="203"/>
      <c r="F21" s="203"/>
      <c r="G21" s="203"/>
      <c r="H21" s="203"/>
      <c r="I21" s="203"/>
      <c r="J21" s="203"/>
      <c r="K21" s="203"/>
    </row>
    <row r="22" spans="2:11" x14ac:dyDescent="0.25">
      <c r="B22" s="203"/>
      <c r="C22" s="203"/>
      <c r="D22" s="203"/>
      <c r="E22" s="203"/>
      <c r="F22" s="203"/>
      <c r="G22" s="203"/>
      <c r="H22" s="203"/>
      <c r="I22" s="203"/>
      <c r="J22" s="203"/>
      <c r="K22" s="203"/>
    </row>
    <row r="23" spans="2:11" x14ac:dyDescent="0.25">
      <c r="B23" s="203"/>
      <c r="C23" s="203"/>
      <c r="D23" s="203"/>
      <c r="E23" s="203"/>
      <c r="F23" s="203"/>
      <c r="G23" s="203"/>
      <c r="H23" s="203"/>
      <c r="I23" s="203"/>
      <c r="J23" s="203"/>
      <c r="K23" s="203"/>
    </row>
    <row r="24" spans="2:11" ht="115.5" customHeight="1" x14ac:dyDescent="0.25">
      <c r="B24" s="203"/>
      <c r="C24" s="203"/>
      <c r="D24" s="203"/>
      <c r="E24" s="203"/>
      <c r="F24" s="203"/>
      <c r="G24" s="203"/>
      <c r="H24" s="203"/>
      <c r="I24" s="203"/>
      <c r="J24" s="203"/>
      <c r="K24" s="203"/>
    </row>
    <row r="25" spans="2:11" ht="65.099999999999994" customHeight="1" x14ac:dyDescent="0.25">
      <c r="B25" s="198" t="s">
        <v>41</v>
      </c>
      <c r="C25" s="199"/>
      <c r="D25" s="199"/>
      <c r="E25" s="199"/>
      <c r="F25" s="199"/>
      <c r="G25" s="199"/>
      <c r="H25" s="199"/>
      <c r="I25" s="199"/>
      <c r="J25" s="199"/>
      <c r="K25" s="200"/>
    </row>
    <row r="26" spans="2:11" x14ac:dyDescent="0.25">
      <c r="B26" s="203" t="s">
        <v>140</v>
      </c>
      <c r="C26" s="203"/>
      <c r="D26" s="203"/>
      <c r="E26" s="203"/>
      <c r="F26" s="203"/>
      <c r="G26" s="203"/>
      <c r="H26" s="203"/>
      <c r="I26" s="203"/>
      <c r="J26" s="203"/>
      <c r="K26" s="203"/>
    </row>
    <row r="27" spans="2:11" x14ac:dyDescent="0.25">
      <c r="B27" s="203"/>
      <c r="C27" s="203"/>
      <c r="D27" s="203"/>
      <c r="E27" s="203"/>
      <c r="F27" s="203"/>
      <c r="G27" s="203"/>
      <c r="H27" s="203"/>
      <c r="I27" s="203"/>
      <c r="J27" s="203"/>
      <c r="K27" s="203"/>
    </row>
    <row r="28" spans="2:11" ht="9.75" customHeight="1" x14ac:dyDescent="0.25">
      <c r="B28" s="203"/>
      <c r="C28" s="203"/>
      <c r="D28" s="203"/>
      <c r="E28" s="203"/>
      <c r="F28" s="203"/>
      <c r="G28" s="203"/>
      <c r="H28" s="203"/>
      <c r="I28" s="203"/>
      <c r="J28" s="203"/>
      <c r="K28" s="203"/>
    </row>
    <row r="29" spans="2:11" ht="12" customHeight="1" x14ac:dyDescent="0.25">
      <c r="B29" s="203"/>
      <c r="C29" s="203"/>
      <c r="D29" s="203"/>
      <c r="E29" s="203"/>
      <c r="F29" s="203"/>
      <c r="G29" s="203"/>
      <c r="H29" s="203"/>
      <c r="I29" s="203"/>
      <c r="J29" s="203"/>
      <c r="K29" s="203"/>
    </row>
    <row r="30" spans="2:11" hidden="1" x14ac:dyDescent="0.25">
      <c r="B30" s="203"/>
      <c r="C30" s="203"/>
      <c r="D30" s="203"/>
      <c r="E30" s="203"/>
      <c r="F30" s="203"/>
      <c r="G30" s="203"/>
      <c r="H30" s="203"/>
      <c r="I30" s="203"/>
      <c r="J30" s="203"/>
      <c r="K30" s="203"/>
    </row>
    <row r="31" spans="2:11" hidden="1" x14ac:dyDescent="0.25">
      <c r="B31" s="203"/>
      <c r="C31" s="203"/>
      <c r="D31" s="203"/>
      <c r="E31" s="203"/>
      <c r="F31" s="203"/>
      <c r="G31" s="203"/>
      <c r="H31" s="203"/>
      <c r="I31" s="203"/>
      <c r="J31" s="203"/>
      <c r="K31" s="203"/>
    </row>
    <row r="32" spans="2:11" hidden="1" x14ac:dyDescent="0.25">
      <c r="B32" s="203"/>
      <c r="C32" s="203"/>
      <c r="D32" s="203"/>
      <c r="E32" s="203"/>
      <c r="F32" s="203"/>
      <c r="G32" s="203"/>
      <c r="H32" s="203"/>
      <c r="I32" s="203"/>
      <c r="J32" s="203"/>
      <c r="K32" s="203"/>
    </row>
    <row r="33" spans="2:11" ht="1.5" customHeight="1" x14ac:dyDescent="0.25">
      <c r="B33" s="203"/>
      <c r="C33" s="203"/>
      <c r="D33" s="203"/>
      <c r="E33" s="203"/>
      <c r="F33" s="203"/>
      <c r="G33" s="203"/>
      <c r="H33" s="203"/>
      <c r="I33" s="203"/>
      <c r="J33" s="203"/>
      <c r="K33" s="203"/>
    </row>
    <row r="34" spans="2:11" hidden="1" x14ac:dyDescent="0.25">
      <c r="B34" s="203"/>
      <c r="C34" s="203"/>
      <c r="D34" s="203"/>
      <c r="E34" s="203"/>
      <c r="F34" s="203"/>
      <c r="G34" s="203"/>
      <c r="H34" s="203"/>
      <c r="I34" s="203"/>
      <c r="J34" s="203"/>
      <c r="K34" s="203"/>
    </row>
    <row r="35" spans="2:11" hidden="1" x14ac:dyDescent="0.25">
      <c r="B35" s="203"/>
      <c r="C35" s="203"/>
      <c r="D35" s="203"/>
      <c r="E35" s="203"/>
      <c r="F35" s="203"/>
      <c r="G35" s="203"/>
      <c r="H35" s="203"/>
      <c r="I35" s="203"/>
      <c r="J35" s="203"/>
      <c r="K35" s="203"/>
    </row>
    <row r="36" spans="2:11" hidden="1" x14ac:dyDescent="0.25">
      <c r="B36" s="203"/>
      <c r="C36" s="203"/>
      <c r="D36" s="203"/>
      <c r="E36" s="203"/>
      <c r="F36" s="203"/>
      <c r="G36" s="203"/>
      <c r="H36" s="203"/>
      <c r="I36" s="203"/>
      <c r="J36" s="203"/>
      <c r="K36" s="203"/>
    </row>
    <row r="37" spans="2:11" hidden="1" x14ac:dyDescent="0.25">
      <c r="B37" s="203"/>
      <c r="C37" s="203"/>
      <c r="D37" s="203"/>
      <c r="E37" s="203"/>
      <c r="F37" s="203"/>
      <c r="G37" s="203"/>
      <c r="H37" s="203"/>
      <c r="I37" s="203"/>
      <c r="J37" s="203"/>
      <c r="K37" s="203"/>
    </row>
    <row r="38" spans="2:11" ht="63" hidden="1" customHeight="1" x14ac:dyDescent="0.25">
      <c r="B38" s="203"/>
      <c r="C38" s="203"/>
      <c r="D38" s="203"/>
      <c r="E38" s="203"/>
      <c r="F38" s="203"/>
      <c r="G38" s="203"/>
      <c r="H38" s="203"/>
      <c r="I38" s="203"/>
      <c r="J38" s="203"/>
      <c r="K38" s="203"/>
    </row>
    <row r="39" spans="2:11" ht="56.45" customHeight="1" x14ac:dyDescent="0.25">
      <c r="B39" s="212" t="s">
        <v>41</v>
      </c>
      <c r="C39" s="213"/>
      <c r="D39" s="213"/>
      <c r="E39" s="213"/>
      <c r="F39" s="213"/>
      <c r="G39" s="213"/>
      <c r="H39" s="213"/>
      <c r="I39" s="213"/>
      <c r="J39" s="213"/>
      <c r="K39" s="214"/>
    </row>
    <row r="40" spans="2:11" ht="26.1" customHeight="1" x14ac:dyDescent="0.25">
      <c r="B40" s="206" t="s">
        <v>141</v>
      </c>
      <c r="C40" s="206"/>
      <c r="D40" s="206"/>
      <c r="E40" s="206"/>
      <c r="F40" s="206"/>
      <c r="G40" s="206"/>
      <c r="H40" s="206"/>
      <c r="I40" s="206"/>
      <c r="J40" s="206"/>
      <c r="K40" s="206"/>
    </row>
    <row r="41" spans="2:11" ht="70.349999999999994" customHeight="1" x14ac:dyDescent="0.25">
      <c r="B41" s="207" t="s">
        <v>41</v>
      </c>
      <c r="C41" s="207"/>
      <c r="D41" s="207"/>
      <c r="E41" s="207"/>
      <c r="F41" s="207"/>
      <c r="G41" s="207"/>
      <c r="H41" s="207"/>
      <c r="I41" s="207"/>
      <c r="J41" s="207"/>
      <c r="K41" s="207"/>
    </row>
    <row r="42" spans="2:11" ht="14.45" customHeight="1" x14ac:dyDescent="0.25">
      <c r="B42" s="99"/>
      <c r="C42" s="99"/>
      <c r="D42" s="99"/>
      <c r="E42" s="99"/>
      <c r="F42" s="99"/>
      <c r="G42" s="99"/>
      <c r="H42" s="99"/>
      <c r="I42" s="99"/>
      <c r="J42" s="99"/>
      <c r="K42" s="99"/>
    </row>
    <row r="43" spans="2:11" x14ac:dyDescent="0.25">
      <c r="B43" s="208" t="s">
        <v>134</v>
      </c>
      <c r="C43" s="208"/>
      <c r="D43" s="208"/>
      <c r="E43" s="208"/>
      <c r="F43" s="208"/>
      <c r="G43" s="208"/>
      <c r="H43" s="208"/>
      <c r="I43" s="208"/>
      <c r="J43" s="208"/>
      <c r="K43" s="208"/>
    </row>
    <row r="44" spans="2:11" x14ac:dyDescent="0.25">
      <c r="B44" s="208"/>
      <c r="C44" s="208"/>
      <c r="D44" s="208"/>
      <c r="E44" s="208"/>
      <c r="F44" s="208"/>
      <c r="G44" s="208"/>
      <c r="H44" s="208"/>
      <c r="I44" s="208"/>
      <c r="J44" s="208"/>
      <c r="K44" s="208"/>
    </row>
    <row r="45" spans="2:11" x14ac:dyDescent="0.25">
      <c r="B45" s="208"/>
      <c r="C45" s="208"/>
      <c r="D45" s="208"/>
      <c r="E45" s="208"/>
      <c r="F45" s="208"/>
      <c r="G45" s="208"/>
      <c r="H45" s="208"/>
      <c r="I45" s="208"/>
      <c r="J45" s="208"/>
      <c r="K45" s="208"/>
    </row>
    <row r="46" spans="2:11" ht="26.1" customHeight="1" x14ac:dyDescent="0.25">
      <c r="B46" s="208"/>
      <c r="C46" s="208"/>
      <c r="D46" s="208"/>
      <c r="E46" s="208"/>
      <c r="F46" s="208"/>
      <c r="G46" s="208"/>
      <c r="H46" s="208"/>
      <c r="I46" s="208"/>
      <c r="J46" s="208"/>
      <c r="K46" s="208"/>
    </row>
  </sheetData>
  <mergeCells count="15">
    <mergeCell ref="B40:K40"/>
    <mergeCell ref="B41:K41"/>
    <mergeCell ref="B43:K46"/>
    <mergeCell ref="B17:K17"/>
    <mergeCell ref="B18:K18"/>
    <mergeCell ref="B19:K24"/>
    <mergeCell ref="B25:K25"/>
    <mergeCell ref="B26:K38"/>
    <mergeCell ref="B39:K39"/>
    <mergeCell ref="B16:K16"/>
    <mergeCell ref="B1:K2"/>
    <mergeCell ref="B3:K4"/>
    <mergeCell ref="B6:K11"/>
    <mergeCell ref="B12:K12"/>
    <mergeCell ref="B13:K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EF52FD-8D6D-4671-B908-9B917746E461}">
  <ds:schemaRefs>
    <ds:schemaRef ds:uri="http://schemas.microsoft.com/sharepoint/v3/contenttype/forms"/>
  </ds:schemaRefs>
</ds:datastoreItem>
</file>

<file path=customXml/itemProps2.xml><?xml version="1.0" encoding="utf-8"?>
<ds:datastoreItem xmlns:ds="http://schemas.openxmlformats.org/officeDocument/2006/customXml" ds:itemID="{69D84823-41EA-416F-A0F4-BF9C1B2C58F8}">
  <ds:schemaRefs>
    <ds:schemaRef ds:uri="http://purl.org/dc/elements/1.1/"/>
    <ds:schemaRef ds:uri="http://schemas.microsoft.com/office/2006/documentManagement/types"/>
    <ds:schemaRef ds:uri="http://schemas.microsoft.com/office/2006/metadata/properties"/>
    <ds:schemaRef ds:uri="7ed14601-a767-49df-87ac-319a5ad53ef2"/>
    <ds:schemaRef ds:uri="http://www.w3.org/XML/1998/namespace"/>
    <ds:schemaRef ds:uri="8fa2b46d-e0e5-4105-8197-5a0c810b9da7"/>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61A7B66D-A660-46E5-A7AD-AFE3C5A57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Instrukcija (nepildoma)</vt:lpstr>
      <vt:lpstr>Lapas1</vt:lpstr>
      <vt:lpstr>Suvestinė (nepildoma)</vt:lpstr>
      <vt:lpstr>1. Sprendimo aprašymas</vt:lpstr>
      <vt:lpstr>2. Išteklių lentelė</vt:lpstr>
      <vt:lpstr>3. Specialieji kriterijai</vt:lpstr>
      <vt:lpstr>4. Prioritetis krit. Nr.1 </vt:lpstr>
      <vt:lpstr>5. Prioritetis krit. Nr.2 </vt:lpstr>
      <vt:lpstr>6. SVV vertinimas</vt:lpstr>
      <vt:lpstr>6.1. SVV schema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Brigita Masiulienė</dc:creator>
  <cp:keywords/>
  <dc:description/>
  <cp:lastModifiedBy>Brigita Masiulienė</cp:lastModifiedBy>
  <cp:revision/>
  <dcterms:created xsi:type="dcterms:W3CDTF">2025-11-04T09:15:43Z</dcterms:created>
  <dcterms:modified xsi:type="dcterms:W3CDTF">2026-02-24T07:46:54Z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