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inagentura-my.sharepoint.com/personal/n_juskiene_inovacijuagentura_lt/Documents/Darbalaukis/VERTINIMAS/2021-2027/DI sprendimų vystymas/Priedai/"/>
    </mc:Choice>
  </mc:AlternateContent>
  <xr:revisionPtr revIDLastSave="5" documentId="8_{C37A52D1-8E25-4CC6-A655-9F64E6FEFC7F}" xr6:coauthVersionLast="47" xr6:coauthVersionMax="47" xr10:uidLastSave="{0F6C603C-B750-4CC5-A5BB-746C8FDF38EA}"/>
  <bookViews>
    <workbookView xWindow="-110" yWindow="-110" windowWidth="38620" windowHeight="21100" tabRatio="908" firstSheet="4" activeTab="3" xr2:uid="{2786B2CD-3772-4A8A-B06F-5E01E5DF2C66}"/>
  </bookViews>
  <sheets>
    <sheet name="Instrukcija" sheetId="3" r:id="rId1"/>
    <sheet name="Lapas1" sheetId="20" state="hidden" r:id="rId2"/>
    <sheet name="Suvestinė (nepildoma)" sheetId="19" r:id="rId3"/>
    <sheet name="1. Kriterijus " sheetId="4" r:id="rId4"/>
    <sheet name="2. Kriterijus" sheetId="5" r:id="rId5"/>
    <sheet name="3. Kriterijus" sheetId="6" r:id="rId6"/>
    <sheet name="4. Kriterijus" sheetId="7" r:id="rId7"/>
    <sheet name="5. Kriterijus" sheetId="8" r:id="rId8"/>
    <sheet name="6. Kriterijus" sheetId="9" r:id="rId9"/>
    <sheet name="7. Išteklių lentelė" sheetId="1" r:id="rId10"/>
    <sheet name="8. Stebėsenos rodiklis" sheetId="16" r:id="rId11"/>
    <sheet name="9. SVV vertinimas" sheetId="14" r:id="rId12"/>
    <sheet name="9.1. SVV schema" sheetId="13" r:id="rId13"/>
  </sheets>
  <externalReferences>
    <externalReference r:id="rId14"/>
  </externalReferences>
  <definedNames>
    <definedName name="nuosava">[1]Lapas2!$L$7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I10" i="1" s="1"/>
  <c r="H12" i="1"/>
  <c r="I12" i="1" s="1"/>
  <c r="H8" i="1"/>
  <c r="H9" i="1"/>
  <c r="H7" i="1" l="1"/>
  <c r="I9" i="1" l="1"/>
  <c r="H11" i="1"/>
  <c r="I11" i="1" s="1"/>
  <c r="H13" i="1"/>
  <c r="I13" i="1" s="1"/>
  <c r="C12" i="19"/>
  <c r="C4" i="19"/>
  <c r="G15" i="1"/>
  <c r="G16" i="1"/>
  <c r="D9" i="5" l="1"/>
  <c r="D11" i="5" s="1"/>
  <c r="E11" i="5"/>
  <c r="H6" i="1"/>
  <c r="I6" i="1" s="1"/>
  <c r="H5" i="1"/>
  <c r="H15" i="1"/>
  <c r="I15" i="1" s="1"/>
  <c r="C27" i="19"/>
  <c r="C28" i="19"/>
  <c r="C26" i="19"/>
  <c r="C22" i="19"/>
  <c r="C21" i="19"/>
  <c r="C19" i="19"/>
  <c r="C18" i="19"/>
  <c r="C17" i="19"/>
  <c r="C16" i="19"/>
  <c r="C15" i="19"/>
  <c r="C10" i="19"/>
  <c r="C9" i="19"/>
  <c r="C6" i="19"/>
  <c r="C5" i="19"/>
  <c r="C6" i="16"/>
  <c r="C7" i="16" s="1"/>
  <c r="F11" i="8"/>
  <c r="F9" i="8"/>
  <c r="F7" i="8"/>
  <c r="F5" i="8"/>
  <c r="E13" i="8"/>
  <c r="D13" i="8"/>
  <c r="E9" i="5"/>
  <c r="H16" i="1"/>
  <c r="I16" i="1" s="1"/>
  <c r="I8" i="1"/>
  <c r="I5" i="1" l="1"/>
  <c r="H4" i="1"/>
  <c r="C13" i="19"/>
  <c r="I7" i="1"/>
  <c r="I4" i="1"/>
  <c r="F13" i="8"/>
  <c r="C24" i="19" s="1"/>
  <c r="H14" i="1"/>
  <c r="I14" i="1"/>
  <c r="H17" i="1" l="1"/>
  <c r="H18" i="1" s="1"/>
  <c r="I18" i="1" s="1"/>
  <c r="I17" i="1"/>
  <c r="I19" i="1" l="1"/>
  <c r="C32" i="19" s="1"/>
  <c r="H19" i="1"/>
  <c r="B32" i="19" s="1"/>
  <c r="C33" i="19" l="1"/>
</calcChain>
</file>

<file path=xl/sharedStrings.xml><?xml version="1.0" encoding="utf-8"?>
<sst xmlns="http://schemas.openxmlformats.org/spreadsheetml/2006/main" count="315" uniqueCount="230">
  <si>
    <t>2022–2030 metų ekonomikos transformacijos ir konkurencingumo plėtros programos pažangos priemonės Nr. 05-001-01-05-05 „Skatinti įmones skaitmenizuotis“ veiklos „Skatinti labai mažas, mažas ir vidutines įmones vystyti dirbtinio intelekto sprendimus“ (Vidurio ir vakarų Lietuvos regionas) projektų finansavimo sąlygų aprašo 
3 priedas</t>
  </si>
  <si>
    <t>INFORMACIJOS, REIKALINGOS PROJEKTO ATITIKČIAI PROJEKTŲ ATRANKOS KRITERIJAMS ĮVERTINTI, PATEIKIMO LENTELĖ</t>
  </si>
  <si>
    <t>Pildomi tik mėlyname fone esantys laukeliai</t>
  </si>
  <si>
    <t>Duomenys apie PĮP:</t>
  </si>
  <si>
    <t>Pareiškėjo pavadinimas</t>
  </si>
  <si>
    <t>Pareiškėjo (įmonės kodas)</t>
  </si>
  <si>
    <r>
      <t xml:space="preserve">Pareiškėjo statusas </t>
    </r>
    <r>
      <rPr>
        <b/>
        <i/>
        <sz val="11"/>
        <color theme="1"/>
        <rFont val="Times New Roman"/>
        <family val="1"/>
        <charset val="186"/>
      </rPr>
      <t>(pasirinkti)</t>
    </r>
  </si>
  <si>
    <t>Projekto pavadinimas</t>
  </si>
  <si>
    <t>Pareiškėjas turi parengti PĮP ir kartu su PĮP pateikti užpildytą PFSA 3 priedą, kuriame pateikiama informacija, reikalinga projekto atitikčiai projektų atrankos kriterijams įvertinti:</t>
  </si>
  <si>
    <r>
      <rPr>
        <b/>
        <sz val="11"/>
        <color rgb="FF000000"/>
        <rFont val="Times New Roman"/>
        <family val="1"/>
      </rPr>
      <t xml:space="preserve">1. Numatomo (-ų) kurti DI produkto (-ų) ir (arba) sprendimo (-ų) išvystymo lygis pagal pasiektą stadiją. 
</t>
    </r>
    <r>
      <rPr>
        <sz val="11"/>
        <color rgb="FF000000"/>
        <rFont val="Times New Roman"/>
        <family val="1"/>
        <charset val="186"/>
      </rPr>
      <t xml:space="preserve">
</t>
    </r>
    <r>
      <rPr>
        <sz val="11"/>
        <color rgb="FF000000"/>
        <rFont val="Times New Roman"/>
        <family val="1"/>
      </rPr>
      <t>Pildomas lapas „1. Kriterijus"</t>
    </r>
  </si>
  <si>
    <r>
      <rPr>
        <b/>
        <sz val="11"/>
        <rFont val="Times New Roman"/>
        <family val="1"/>
        <charset val="186"/>
      </rPr>
      <t xml:space="preserve">2. Pareiškėjo vykdomų veiklų priskyrimas Valstybės duomenų agentūros generalinio direktoriaus įsakymu tvirtinamam Ekonominės veiklos rūšių klasifikatoriui (EVRK 2.1 red.) bei projekto veiklų įgyvendinimo vieta.
</t>
    </r>
    <r>
      <rPr>
        <sz val="11"/>
        <rFont val="Times New Roman"/>
        <family val="1"/>
        <charset val="186"/>
      </rPr>
      <t xml:space="preserve">Pildomas lapas „2. Kriterijus“ </t>
    </r>
  </si>
  <si>
    <r>
      <t>3. Numatomas (-i) kurti DI produktas (-ai) ir (arba) sprendimas (-ai) atitinka vieną iš DI sričių (mašininis mokymasis, kompiuterinė rega, išmanioji robotika ir automatizavimas, natūralios kalbos apdorojimas, skaitmeniniai dvynia</t>
    </r>
    <r>
      <rPr>
        <b/>
        <sz val="11"/>
        <color rgb="FF000000"/>
        <rFont val="Times New Roman"/>
        <family val="1"/>
        <charset val="186"/>
      </rPr>
      <t>i).</t>
    </r>
    <r>
      <rPr>
        <sz val="11"/>
        <color rgb="FF000000"/>
        <rFont val="Times New Roman"/>
        <family val="1"/>
        <charset val="186"/>
      </rPr>
      <t xml:space="preserve">
Pildomas lapas „3. Kriterijus“</t>
    </r>
    <r>
      <rPr>
        <b/>
        <sz val="11"/>
        <color rgb="FF000000"/>
        <rFont val="Times New Roman"/>
        <family val="1"/>
      </rPr>
      <t xml:space="preserve"> </t>
    </r>
  </si>
  <si>
    <r>
      <rPr>
        <b/>
        <sz val="11"/>
        <color rgb="FF000000"/>
        <rFont val="Times New Roman"/>
        <family val="1"/>
        <charset val="186"/>
      </rPr>
      <t>4. Kuriant DI produktą (-us) ir (arba) sprendimą (-us), bus naudojama didelio našumo skaičiavimo (HPC) infrastruktūra ir (arba) didieji duomenys.</t>
    </r>
    <r>
      <rPr>
        <sz val="11"/>
        <color rgb="FF000000"/>
        <rFont val="Times New Roman"/>
        <family val="1"/>
      </rPr>
      <t xml:space="preserve">
Pildomas lapas „4. Kriterijus“ </t>
    </r>
  </si>
  <si>
    <r>
      <rPr>
        <b/>
        <sz val="11"/>
        <rFont val="Times New Roman"/>
        <family val="1"/>
        <charset val="186"/>
      </rPr>
      <t>5. Pareiškėjas per paskutinius 2 metus iki PĮP pateikimo yra įgyvendinęs bent 1 projektą, skirtą inovatyvių DI produktų ir (arba) sprendimų kūrimui, ir už tų DI produktų ir (arba) sprendimų pardavimą gavęs ne mažiau kaip 50 000 (penkiasdešimt tūkstančių) Eur pardavimo pajamų.</t>
    </r>
    <r>
      <rPr>
        <sz val="11"/>
        <rFont val="Times New Roman"/>
        <family val="1"/>
        <charset val="186"/>
      </rPr>
      <t xml:space="preserve">
Pildomas lapas „5. Kriterijus“ </t>
    </r>
  </si>
  <si>
    <r>
      <rPr>
        <b/>
        <sz val="11"/>
        <rFont val="Times New Roman"/>
        <family val="1"/>
        <charset val="186"/>
      </rPr>
      <t>6. Projekto įgyvendinimo metu numatomo (-ų) sukurti DI produkto (-ų) ir (arba) sprendimo (-ų) naujumo lygis</t>
    </r>
    <r>
      <rPr>
        <sz val="11"/>
        <rFont val="Times New Roman"/>
        <family val="1"/>
        <charset val="186"/>
      </rPr>
      <t xml:space="preserve">.
Pildomas lapas „6. Kriterijus“ </t>
    </r>
  </si>
  <si>
    <r>
      <rPr>
        <b/>
        <sz val="11"/>
        <rFont val="Times New Roman"/>
        <family val="1"/>
        <charset val="186"/>
      </rPr>
      <t>7. Projekto įgyvendinimo išlaidų lentelė</t>
    </r>
    <r>
      <rPr>
        <sz val="11"/>
        <rFont val="Times New Roman"/>
        <family val="1"/>
        <charset val="186"/>
      </rPr>
      <t xml:space="preserve">.
Pildomas lapas „7. Išteklių lentelė“ </t>
    </r>
  </si>
  <si>
    <r>
      <t xml:space="preserve">8. Investicijas gavusios MVĮ pajamų padidėjimas per vienerius finansinius metus po projekto įgyvendinimo.
</t>
    </r>
    <r>
      <rPr>
        <sz val="11"/>
        <rFont val="Times New Roman"/>
        <family val="1"/>
        <charset val="186"/>
      </rPr>
      <t xml:space="preserve">Pildomas lapas „8. Stebėsenos rodiklis“ </t>
    </r>
  </si>
  <si>
    <r>
      <rPr>
        <b/>
        <sz val="11"/>
        <color rgb="FF000000"/>
        <rFont val="Times New Roman"/>
      </rPr>
      <t xml:space="preserve">9. Juridinio asmens dalyvių struktūra, ryšiai </t>
    </r>
    <r>
      <rPr>
        <sz val="11"/>
        <color rgb="FF000000"/>
        <rFont val="Times New Roman"/>
      </rPr>
      <t xml:space="preserve">- atmintinė (rekomendacijos) pildomi lapai „9. SVV“ ir „9.1. SVV schema“ kaip papildoma informacija, siekiant įsitikinti ar pateikti Smulkiojo ar vidutinio verslo subjekto statuso (toliau - SVV) deklaracijos duomenys yra tikslūs ir įmonės statusas yra nustatytas tinkamai. </t>
    </r>
  </si>
  <si>
    <r>
      <t>Prie PĮP gali būti pridedami kiti dokumentai, patvirtinantys ar pagrindžiantys PĮP pateiktą informaciją.
Užpildytas Aprašo 3 priedas teikiamas kartu su PĮP elektroninėje versijoje .</t>
    </r>
    <r>
      <rPr>
        <i/>
        <sz val="11"/>
        <color theme="1"/>
        <rFont val="Times New Roman"/>
        <family val="1"/>
        <charset val="186"/>
      </rPr>
      <t>xlsx</t>
    </r>
    <r>
      <rPr>
        <sz val="11"/>
        <color theme="1"/>
        <rFont val="Times New Roman"/>
        <family val="1"/>
        <charset val="186"/>
      </rPr>
      <t xml:space="preserve"> formatu.
Teikiamoje elektroninėje versijoje turi likti visos skaičiavimams naudotos formulės.</t>
    </r>
  </si>
  <si>
    <t>labai maža</t>
  </si>
  <si>
    <t>maža</t>
  </si>
  <si>
    <t>vidutinė</t>
  </si>
  <si>
    <t>didelė</t>
  </si>
  <si>
    <t>(nepildoma)</t>
  </si>
  <si>
    <t>Pareiškėjo statusas</t>
  </si>
  <si>
    <t xml:space="preserve">1. Numatomo (-ų) kurti DI produkto (-ų) ir (arba) sprendimo (-ų) išsivystymo lygis pagal pasiektą stadiją (pasirenkamas tik vienas iš variantų): </t>
  </si>
  <si>
    <t>Pirmoji stadija - minimaliai gyvybingo DI produkto sukūrimas (PFSA 5.1.1.1. p. nurodyta veikla)  </t>
  </si>
  <si>
    <t>Antroji stadija - DI produkto sukūrimas ir pateikimas rinkai (PFSA 5.1.1.2. p. nurodyta veikla) </t>
  </si>
  <si>
    <t>2. Pareiškėjų vykdomos veiklos priskiriamos Valstybės duomenų agentūros generalinio direktoriaus įsakymu tvirtinamam Ekonominės veiklos rūšių klasifikatoriui (EVRK 2 red)</t>
  </si>
  <si>
    <t>2.1. Iš viso pajamų, Eur (turi sutapti su pelno (nuostolių) ataskaitoje nurodyta suma eilutėje „Pardavimo pajamos“). 
Kiekvienais metais pardavimo pajamos turi būti ne mažesnės kaip 145 000 eurų </t>
  </si>
  <si>
    <t>2.2. Metinės pardavimo pajamos iš savo pagamintos produkcijos ir (ar) IRT veiklos (-ų) kiekvienais metais sudaro ne mažiau kaip 51 proc. bendroje pardavimo struktūroje, Eur</t>
  </si>
  <si>
    <t xml:space="preserve">3.  Pareiškėjo pagrindimas kaip numatomas (-i) kurti DI produktas (-ai) ir (arba) sprendimas (-ai) atitinka bent vieną iš DI sričių (mašininis mokymasis, kompiuterinė rega, išmanioji robotika ir automatizavimas, natūralios kalbos apdorojimas, skaitmeniniai dvyniai), pateikiamas detalus aprašymas: </t>
  </si>
  <si>
    <t>Mašininis mokymasis  </t>
  </si>
  <si>
    <t>Kompiuterinė rega </t>
  </si>
  <si>
    <t>Išmanioji robotika ir automatizavimas </t>
  </si>
  <si>
    <t>Natūralios kalbos apdorojimas </t>
  </si>
  <si>
    <t>Skaitmeniniai dvyniai </t>
  </si>
  <si>
    <r>
      <t>4. Pareiškėjo pagrindimas, ar projekte kuriant DI produktą (-us) ir (arba) sprendimą (-us), bus naudojama didelio našumo skaičiavimo (HPC) infrastruktūra ir (arba) didieji duomenys, pateikiamas detalus aprašymas:</t>
    </r>
    <r>
      <rPr>
        <sz val="12"/>
        <color rgb="FF000000"/>
        <rFont val="Times New Roman"/>
        <family val="1"/>
        <charset val="186"/>
      </rPr>
      <t> </t>
    </r>
  </si>
  <si>
    <t>Projekte bus naudojama didelio našumo skaičiavimo (HPC) infrakstuktūra</t>
  </si>
  <si>
    <t>Projekte bus naudojami didieji duomenys</t>
  </si>
  <si>
    <r>
      <t>5. Pareiškėjo 2 paskutinių metų iki PĮP pateikimo patirtis inovatyvaus (-ių) DI produkto (-ų) ir (arba) sprendimo (-ų) kūrimo srityje ir minėtų produktų ir (arba) sprendimų pardavimo pajamos.  Pateikiamas detalus aprašymas dėl pareiškėjo patirties ir pateikiami tai įrodantys dokumentai,  kviekvienos DI produkto (-ų) ir (arba) sprendimo (-ų) pardavimo pajamos: </t>
    </r>
    <r>
      <rPr>
        <sz val="12"/>
        <color rgb="FF000000"/>
        <rFont val="Times New Roman"/>
        <family val="1"/>
        <charset val="186"/>
      </rPr>
      <t> </t>
    </r>
  </si>
  <si>
    <t>202x m. ir 202x m. pajamų suma iš DI produkto (-ų) ir (arba) sprendimo (-ų) pardavimo, Eur </t>
  </si>
  <si>
    <t>6. Projekto įgyvendinimo metu numatomo (-ų) sukurti DI produkto (-ų) ir (arba) sprendimo (-ų) naujumo lygis (pasirenkamas vienas lygis). Pateikiamas detalus pagrindimas dėl kuriamo DI produkto (-ų) ir (arba) sprendimo (-ų) naujumo įmonės lygmeniu, ar rinkos lygmeniu, ar pasaulio lygmeniu, kaip nurodyta Oslo vadove (Oslo manual. Guidelines for Collecting and Interpreting Innovation Data, 4rd Edition, OECD, Eurostat, 2018): </t>
  </si>
  <si>
    <t>naujas įmonės lygmeniu</t>
  </si>
  <si>
    <t>naujas rinkos lygmeniu</t>
  </si>
  <si>
    <t>naujas pasaulio lygmeniu</t>
  </si>
  <si>
    <t>7. Projekto įgyvendinimo išlaidų lentelė.</t>
  </si>
  <si>
    <t>Tinkamų finansuoti išlaidų suma be PVM, Eur</t>
  </si>
  <si>
    <t>Prašomas finansavimas, Eur</t>
  </si>
  <si>
    <t>Intensyvumas</t>
  </si>
  <si>
    <t>1 lentelė</t>
  </si>
  <si>
    <r>
      <t> 1.1. Pristatoma DI produkto ir (arba) sprendimo idėja, pateikiamas būsimo produkto ir (arba) sprendimo aprašymas ir jo sukūrimo koncepcija (pildoma abiem veikloms):</t>
    </r>
    <r>
      <rPr>
        <sz val="12"/>
        <color rgb="FF000000"/>
        <rFont val="Times New Roman"/>
        <family val="1"/>
        <charset val="186"/>
      </rPr>
      <t> </t>
    </r>
  </si>
  <si>
    <t>2 lentelė</t>
  </si>
  <si>
    <t>1.1.1. Trumpas DI sprendimo aprašymas (1–3 sakiniais). </t>
  </si>
  <si>
    <t>1.1.2. Koks yra pagrindinis DI sprendimo tikslas (pvz., automatizacija, prognozavimas, analizė, klientų aptarnavimas ir pan.). </t>
  </si>
  <si>
    <t>1.1.3. Kokią konkrečią problemą sprendžia šis DI sprendimas? Kas šiuo metu atlieka šią funkciją (žmonės, esami įrankiai) ir kokie yra dabartinės situacijos trūkumai? </t>
  </si>
  <si>
    <t>1.1.4. Kokia finansinė ar nefinansinė vertė (pvz., efektyvumo augimas procentais, kaštų mažinimas, naujos pajamos, reputacija) tikimasi bus sukurta įmonei? Kas bus galutinis naudotojas (fiziniai ir/ar juridiniai asmenys) ir koks bus poveikis naudotojui? </t>
  </si>
  <si>
    <t>1.1.5. Argumentuokite, kodėl šiai problemai išspręsti nepakanka egzistuojančių technologijų ar rinkoje esančių sprendimų. Kuo kuriamas DI sprendimas techniškai ir funkciškai skiriasi nuo esamų alternatyvų?   </t>
  </si>
  <si>
    <t>1.1.6. Aprašykite esamus rinkoje panašius sprendimus (bent 3-5 konkurentus ar alternatyvas), pateikite palyginimus (jei įmanoma, palyginant konkrečius parametrus) ir paaiškinkite, kuo Jūsų sprendimas pasižymės geresniu konkurenciniu pranašumu ar naujumu vartotojams.   </t>
  </si>
  <si>
    <t>1.1.7. Nurodykite, kokio tipo modelius planuojate naudoti (komerciniai per API, atviro kodo diegiami savo infrastruktūroje, ar nuosavas modelis). Ar planuojama modelį pritaikyti/adaptuoti, naudojant savo duomenis, siekiant pagerinti tikslumą?   </t>
  </si>
  <si>
    <t>1.1.8. Kokia konkreti modelio architektūra planuojama ir kokios technologijos/programavimo kalbos bus naudojamos? Ar sprendimas reikalauja realaus laiko apdorojimo?   </t>
  </si>
  <si>
    <r>
      <t xml:space="preserve">1.1.9. Kokia DI infrastruktūra (pvz., serveriai, GPU, debesijos paslaugos) ir kokie įrankiai (pvz., tiekėjų API, </t>
    </r>
    <r>
      <rPr>
        <i/>
        <sz val="12"/>
        <rFont val="Times New Roman"/>
        <family val="1"/>
        <charset val="186"/>
      </rPr>
      <t>on-edge</t>
    </r>
    <r>
      <rPr>
        <sz val="12"/>
        <rFont val="Times New Roman"/>
        <family val="1"/>
        <charset val="186"/>
      </rPr>
      <t xml:space="preserve"> apdorojimas)  numatomi naudoti? </t>
    </r>
  </si>
  <si>
    <t>1.1.10. Koks duomenų kiekis reikalingas pradiniam mokymui ir tolesniam palaikymui? Kaip bus sprendžiami modelio šališkumo klausimai? Koks planuojamas modelio atnaujinimo dažnis ir ar numatytas A/B testavimas? </t>
  </si>
  <si>
    <t>1.1.11. Pateikite pagrindinių turimų duomenų rinkinių aprašymą. Kiekvienam rinkiniui nurodykite:   </t>
  </si>
  <si>
    <t>- Tipą ir formatą (pvz., struktūruoti, nestruktūruoti, tekstas, vaizdai, garsas);   </t>
  </si>
  <si>
    <t>- Šaltinį (vidinė CRM sistema, išorinis partneris, Jūsų nuosavybė ir pan.);   </t>
  </si>
  <si>
    <t>- Kiekį (pvz., 1.5 mln. įrašų; 50,000 nuotraukų; 5 TB);   </t>
  </si>
  <si>
    <t>- Laikotarpį, kurį duomenys apima. </t>
  </si>
  <si>
    <t>1.1.12. Ar duomenys bus sužymėti (angl. labeled)? Jei taip, aprašykite žymėjimo procesą ir kokybę. Jei duomenys nesužymėti, detalizuokite, kaip planuojate juos paruošti DI modelio mokymui, jeigu tai yra būtina. </t>
  </si>
  <si>
    <t>1.1.13. Kokia bus duomenų kokybė (ar pilni, ar reikalauja valymo, anonimizavimo)? Ar projektui įgyvendinti reikės papildomų duomenų (įsigijimas, vieši rinkiniai) ir kaip jie bus integruojami? </t>
  </si>
  <si>
    <t>1.1.14. Ar tarp planuojamų naudoti duomenų bus asmeninių, konfidencialių ar kitų jautrių duomenų? Kaip užtikrinsite BDAR/DI akto reikalavimų atitiktį ir kaip bus tvarkomi jautrūs duomenys? </t>
  </si>
  <si>
    <r>
      <t>Papildomai pildoma vykdant PFSA 5.1.1.2. p. nurodyta veiklą:</t>
    </r>
    <r>
      <rPr>
        <sz val="12"/>
        <rFont val="Times New Roman"/>
        <family val="1"/>
        <charset val="186"/>
      </rPr>
      <t> </t>
    </r>
  </si>
  <si>
    <t>1.1.15. Nurodyti užduotis ir veiksmus pereinant nuo MVP iki išvystyto produkto (parengto rinkai). </t>
  </si>
  <si>
    <t>1.1.16. Aprašyti sukurto sprendimo paleidimo į rinką etapus ir komercializavimo strategiją. </t>
  </si>
  <si>
    <t>1.1.17. Nurodyti ir aprašyti ar kursite savo UX ir teiksite B2C ar B2B, ar teiksite SaaS paslaugą ir pan. </t>
  </si>
  <si>
    <t xml:space="preserve">1.2. Esami pareiškėjo darbuotojai, kurie bus atsakingi už projekto veiklų vykdymą: </t>
  </si>
  <si>
    <t>3 lentelė</t>
  </si>
  <si>
    <r>
      <t>Pareigos, vardas, pavardė</t>
    </r>
    <r>
      <rPr>
        <sz val="12"/>
        <color rgb="FF000000"/>
        <rFont val="Times New Roman"/>
        <family val="1"/>
        <charset val="186"/>
      </rPr>
      <t> </t>
    </r>
  </si>
  <si>
    <r>
      <t>Atsakomybės sritis, vykdant veiklas</t>
    </r>
    <r>
      <rPr>
        <sz val="12"/>
        <color rgb="FF000000"/>
        <rFont val="Times New Roman"/>
        <family val="1"/>
        <charset val="186"/>
      </rPr>
      <t> </t>
    </r>
  </si>
  <si>
    <r>
      <t>Planuojama vykdyti užduotis (-ys)</t>
    </r>
    <r>
      <rPr>
        <sz val="12"/>
        <color rgb="FF000000"/>
        <rFont val="Times New Roman"/>
        <family val="1"/>
        <charset val="186"/>
      </rPr>
      <t> </t>
    </r>
  </si>
  <si>
    <r>
      <t>Darbo valandų skaičius konkrečiai užduočiai</t>
    </r>
    <r>
      <rPr>
        <sz val="12"/>
        <color rgb="FF000000"/>
        <rFont val="Times New Roman"/>
        <family val="1"/>
        <charset val="186"/>
      </rPr>
      <t> </t>
    </r>
  </si>
  <si>
    <t>  </t>
  </si>
  <si>
    <t>1.3. Projekto veiklų vykdymui reikalingi papildomi (planuojami įdarbinti) darbuotojai:</t>
  </si>
  <si>
    <t>4 lentelė</t>
  </si>
  <si>
    <r>
      <t>Pareigos</t>
    </r>
    <r>
      <rPr>
        <sz val="12"/>
        <color rgb="FF000000"/>
        <rFont val="Times New Roman"/>
        <family val="1"/>
        <charset val="186"/>
      </rPr>
      <t> </t>
    </r>
  </si>
  <si>
    <r>
      <t>Laikotarpis (metai ir mėnuo), kada planuojama įdarbinti</t>
    </r>
    <r>
      <rPr>
        <sz val="12"/>
        <color rgb="FF000000"/>
        <rFont val="Times New Roman"/>
        <family val="1"/>
        <charset val="186"/>
      </rPr>
      <t> </t>
    </r>
  </si>
  <si>
    <t xml:space="preserve">2. Pareiškėjų vykdomos veiklos priskiriamos Valstybės duomenų agentūros generalinio direktoriaus įsakymu tvirtinamam Ekonominės veiklos rūšių klasifikatoriui (EVRK 2.1 red.),   (toliau – EVRK 2.1 red.) (taikoma vertinant projekto atitiktį 2022–2030 metų ekonomikos transformacijos ir konkurencingumo plėtros programos pažangos priemonės Nr.05-001-01-05-05 „Skatinti įmones skaitmenizuotis“ veiklos „Skatinti labai mažas, mažas ir vidutines įmones vystyti dirbtinio intelekto sprendimus“ (Vidurio ir vakarų Lietuvos regionas) projektų finansavimo sąlygų aprašo (toliau – PFSA) 12 punkto nuostatoms). </t>
  </si>
  <si>
    <t>5 lentelė</t>
  </si>
  <si>
    <r>
      <t>Pareiškėjo vykdoma veikla (-os) pagal EVRK 2.1 red.</t>
    </r>
    <r>
      <rPr>
        <sz val="12"/>
        <rFont val="Times New Roman"/>
        <family val="1"/>
        <charset val="186"/>
      </rPr>
      <t> </t>
    </r>
  </si>
  <si>
    <r>
      <t>Veiklos pavadinimas ir EVRK 2.1 red. kodas</t>
    </r>
    <r>
      <rPr>
        <sz val="12"/>
        <rFont val="Times New Roman"/>
        <family val="1"/>
        <charset val="186"/>
      </rPr>
      <t> </t>
    </r>
  </si>
  <si>
    <r>
      <t>202x m. pardavimo pajamos, Eur</t>
    </r>
    <r>
      <rPr>
        <sz val="12"/>
        <rFont val="Times New Roman"/>
        <family val="1"/>
        <charset val="186"/>
      </rPr>
      <t> </t>
    </r>
  </si>
  <si>
    <t>Veikla Nr. 1 (Įrašyti EVRK ir veiklą)</t>
  </si>
  <si>
    <t>Veikla Nr. 2 </t>
  </si>
  <si>
    <t>Veikla Nr. 3 </t>
  </si>
  <si>
    <t>Veikla Nr. n </t>
  </si>
  <si>
    <r>
      <t>2.1. </t>
    </r>
    <r>
      <rPr>
        <b/>
        <sz val="12"/>
        <rFont val="Times New Roman"/>
        <family val="1"/>
        <charset val="186"/>
      </rPr>
      <t>Iš viso pajamų, Eur</t>
    </r>
    <r>
      <rPr>
        <sz val="12"/>
        <rFont val="Times New Roman"/>
        <family val="1"/>
        <charset val="186"/>
      </rPr>
      <t xml:space="preserve"> (turi sutapti su pelno (nuostolių) ataskaitoje nurodyta suma eilutėje „Pardavimo pajamos“). 
Kiekvienais metais pardavimo pajamos turi būti ne mažesnės kaip 145 000 eurų </t>
    </r>
  </si>
  <si>
    <t xml:space="preserve">Metinės pardavimo pajamos iš savo pagamintos produkcijos ir (ar) IRT veiklos </t>
  </si>
  <si>
    <t>2.1. Projekto veiklos įgyvendinamos Vidurio ir vakarų Lietuvos regione. Projektų veiklų priskyrimo regionui vertinimas atliekamas vadovaujantis viešosios įstaigos Centrinės projektų valdymo agentūros direktoriaus tvirtinamų Rekomendacijų dėl projektų išlaidų atitikties Europos Sąjungos fondų reikalavimams (toliau – Rekomendacijos) 2 punktu ir atsižvelgiant į Rekomendacijų 2 lentelėje „Investicijų priskyrimo Investicijų programos regionui vertinimo principai ir pavyzdžiai pagal projektų pobūdį“ pateiktus pavyzdžius. Rekomendacijos paskelbtos ES investicijų interneto svetainėje https://2021.esinvesticijos.lt/dokumentai/rekomendacijos-del-projektu-islaidu-atitikties-europos-sajungos-fondu-reikalavimams.</t>
  </si>
  <si>
    <t>6 lentelė</t>
  </si>
  <si>
    <t>Projekto vykdytojo registracijos adresas</t>
  </si>
  <si>
    <t>Projekto veiklos įgyvendinimo adresas vidurio ir vakarų Lietuvos regione</t>
  </si>
  <si>
    <t>7 lentelė</t>
  </si>
  <si>
    <r>
      <t>DI sritis, kurią atitinka numatomas (-i) kurti DI produktas (-ai) ir (arba) sprendimas (-ai):</t>
    </r>
    <r>
      <rPr>
        <sz val="12"/>
        <rFont val="Times New Roman"/>
        <family val="1"/>
        <charset val="186"/>
      </rPr>
      <t> </t>
    </r>
  </si>
  <si>
    <r>
      <t>Pažymėti tinkamus variantus:</t>
    </r>
    <r>
      <rPr>
        <sz val="12"/>
        <rFont val="Times New Roman"/>
        <family val="1"/>
        <charset val="186"/>
      </rPr>
      <t> </t>
    </r>
  </si>
  <si>
    <r>
      <t>Pagrindimas, kaip numatomas (-i) kurti DI produktas (-ai) ir (arba) sprendimas (-ai) atitinka bent vieną iš DI sričių:</t>
    </r>
    <r>
      <rPr>
        <sz val="12"/>
        <rFont val="Times New Roman"/>
        <family val="1"/>
        <charset val="186"/>
      </rPr>
      <t> </t>
    </r>
  </si>
  <si>
    <r>
      <t>Mašininis mokymasis </t>
    </r>
    <r>
      <rPr>
        <sz val="12"/>
        <rFont val="Times New Roman"/>
        <family val="1"/>
        <charset val="186"/>
      </rPr>
      <t> </t>
    </r>
  </si>
  <si>
    <r>
      <t>Nurodomi duomenys, kurie naudojami sistemos algoritmų apmokymui ir koks mašininio mokymosi metodas bus taikomas, pvz., prižiūrimas (angl. supervised) mokymas klasifikavimui, regresijai, ar neprižiūrimas (angl. unsupervised) mokymas klasterizavimui, ir pan. Aprašoma, kokius konkrečius sprendimus ar prognozes sistema generuos remdamasi mokymosi rezultatais, Taip pat aprašoma, kokias kokybės vertinimo metrikas planuojama naudoti modelio rezultatų tikslumui vertinti (pvz., Accuracy, Precision, Recall, F1-score, MSE, ir pan.) ir kokios yra minimalios priimtinos (siektinos) reikšmės kiekvienai metrikai, kad sprendimas būtų laikomas sėkmingu. Pateikiamas pagrindimas, jeigu bus atliekama požymių inžinerija.</t>
    </r>
    <r>
      <rPr>
        <sz val="10"/>
        <rFont val="Times New Roman"/>
        <family val="1"/>
        <charset val="186"/>
      </rPr>
      <t> </t>
    </r>
    <r>
      <rPr>
        <i/>
        <sz val="10"/>
        <rFont val="Times New Roman"/>
        <family val="1"/>
        <charset val="186"/>
      </rPr>
      <t xml:space="preserve">
</t>
    </r>
    <r>
      <rPr>
        <b/>
        <i/>
        <sz val="10"/>
        <rFont val="Times New Roman"/>
        <family val="1"/>
      </rPr>
      <t>Mašininis mokymasis (ML):</t>
    </r>
    <r>
      <rPr>
        <i/>
        <sz val="10"/>
        <rFont val="Times New Roman"/>
        <family val="1"/>
        <charset val="186"/>
      </rPr>
      <t xml:space="preserve"> Mašininis mokymasis (angl. machine learning) yra dirbtinio intelekto (DI) sritis, kurioje sistemoms suteikiama galimybė mokytis ir tobulėti iš duomenų, neatliekant tiesioginio programavimo. ML algoritmai, įskaitant gilųjį mokymąsi, analizuoja duomenų modelius iš duomenų saugyklų, jutiklių ir įrangos, analizuoja duomenis iš kitų prieinamų šaltinių tiek įmonės viduje, tiek interneto, debesų kompiuterijos, optimizuodami operacijas, verslo procesus, prognozuodami priežiūros poreikius ir gerindami bendrą efektyvumą bei našumą. Laikoma, kad projektas atitinka šią sritį, jei projekte numatytas jau sukurtų ML modelių integravimas į įmonės sistemas ir tų modelių  apmokymas.</t>
    </r>
  </si>
  <si>
    <r>
      <t>Kompiuterinė rega</t>
    </r>
    <r>
      <rPr>
        <sz val="12"/>
        <rFont val="Times New Roman"/>
        <family val="1"/>
        <charset val="186"/>
      </rPr>
      <t> </t>
    </r>
  </si>
  <si>
    <r>
      <t>Aprašoma, kokius vaizdus, vaizdo įrašų ar kitus vizualinius duomenis apdoros sprendimas. Nurodoma ar bus naudojamos vaizdo apdorojimo bibliotekos ir dirbtinio intelekto bibliotekos, pateikiamas pagrindimas. Taip pat aprašoma, kokį duomenų apdorojimo veiksmą atliks sistema ir kaip rezultatas priklausys nuo vizualinės informacijos analizės (pvz. defektų nustatymas, veidų atpažinimas, gestų interpretacija). Pateikiami sėkmės rodikliai arba siektinos reikšmės, nurodant konkrečias metrikas (pvz., Accuracy, F1-score, MAE, RMSE, BLEU, ROUGE ir t. t.) ir minimalios siektinos reikšmės, kurias pasiekus projektas būtų laikomas sėkmingu.</t>
    </r>
    <r>
      <rPr>
        <sz val="10"/>
        <rFont val="Times New Roman"/>
        <family val="1"/>
        <charset val="186"/>
      </rPr>
      <t> </t>
    </r>
    <r>
      <rPr>
        <i/>
        <sz val="10"/>
        <rFont val="Times New Roman"/>
        <family val="1"/>
        <charset val="186"/>
      </rPr>
      <t xml:space="preserve">
</t>
    </r>
    <r>
      <rPr>
        <b/>
        <i/>
        <sz val="10"/>
        <rFont val="Times New Roman"/>
        <family val="1"/>
      </rPr>
      <t xml:space="preserve">Kompiuterinė rega: </t>
    </r>
    <r>
      <rPr>
        <i/>
        <sz val="10"/>
        <rFont val="Times New Roman"/>
        <family val="1"/>
        <charset val="186"/>
      </rPr>
      <t>Ši technologija naudoja pažangų vaizdų atpažinimą, kad realiu laiku aptiktų ar identifikuotų objektus vaizde, aptiktų defektus ir (arba) stebėtų kokybę, užtikrindama aukštus standartus ir (arba) mažindama atliekų kiekį.</t>
    </r>
  </si>
  <si>
    <r>
      <t>Išmanioji robotika ir automatizavimas</t>
    </r>
    <r>
      <rPr>
        <sz val="12"/>
        <rFont val="Times New Roman"/>
        <family val="1"/>
        <charset val="186"/>
      </rPr>
      <t> </t>
    </r>
  </si>
  <si>
    <r>
      <t>Nurodoma ar ir kaip sistema fiziškai sąveikaus su aplinka (robotas, įrenginys, sensoriai). Aprašomas sprendimų priėmimo mechanizmas, kaip analizuojama nauja, neapibrėžta informacija, pvz., aplinkos duomenis, jutiklių signalus, kintančius tikslus ir pan. Taip pat aprašoma, kaip sprendimas savarankiškai keičia savo veiksmų planą arba sukuria naują seką, reaguodamas į pokyčius, kad pasiektų tikslą. Pateikiamas pagrindimas, kad sprendimas apima dinaminį sprendimų priėmimą ir/ar lankstų planavimą, kuris peržengia iš anksto nustatytų, statinių scenarijų vykdymo ribas. Pateikiami sėkmės rodikliai arba siektinos reikšmės, nurodant konkrečias metrikas (pvz., Accuracy, F1-score, MAE, RMSE, BLEU, ROUGE ir t. t.) ir minimalios siektinos reikšmės, kurias pasiekus projektas būtų laikomas sėkmingu.</t>
    </r>
    <r>
      <rPr>
        <sz val="10"/>
        <rFont val="Times New Roman"/>
        <family val="1"/>
        <charset val="186"/>
      </rPr>
      <t> </t>
    </r>
    <r>
      <rPr>
        <i/>
        <sz val="10"/>
        <rFont val="Times New Roman"/>
        <family val="1"/>
        <charset val="186"/>
      </rPr>
      <t xml:space="preserve">
</t>
    </r>
    <r>
      <rPr>
        <b/>
        <i/>
        <sz val="10"/>
        <rFont val="Times New Roman"/>
        <family val="1"/>
      </rPr>
      <t xml:space="preserve">Išmanioji robotika ir automatizavimas: </t>
    </r>
    <r>
      <rPr>
        <i/>
        <sz val="10"/>
        <rFont val="Times New Roman"/>
        <family val="1"/>
        <charset val="186"/>
      </rPr>
      <t>DI valdomi robotai, įskaitant bendradarbiaujančius robotus (kobotus), automatizuoja pasikartojančias užduotis, didindami gamybos (paslaugų teikimo) greitį ir tikslumą, tuo pačiu leisdami žmonėms susitelkti į sudėtingesnes veiklas.</t>
    </r>
  </si>
  <si>
    <r>
      <t>Natūralios kalbos apdorojimas</t>
    </r>
    <r>
      <rPr>
        <sz val="12"/>
        <rFont val="Times New Roman"/>
        <family val="1"/>
        <charset val="186"/>
      </rPr>
      <t> </t>
    </r>
  </si>
  <si>
    <r>
      <t>Aprašoma, kaip sprendimas analizuos tekstą ar kalbą (įvestį / išvestį), kokius kalbos duomenis sprendimas apdoros, pvz., klientų el. laiškai, teisiniai dokumentai, pokalbių įrašai, klientų atsiliepimai, ir pan., nurodant šaltinį, formatą ir apimtį. Pateikiamas pagrindimas, kad sprendimo rezultatai grindžiami semantiniu teksto supratimu (teksto prasmės analizė). Aprašoma, kokie kalbos modeliai / semantiniai metodai naudojami, pvz., transformeriai, BERT, GPT) ir kaip šie modeliai bus panaudoti (ar jie kuriami nuo nulio, pritaikomi (angl. fine-tuning) atviro kodo modeliai, ar naudojami komerciniai modeliai per API). Pateikiami sėkmės rodikliai arba siektinos reikšmės, nurodant konkrečias metrikas (pvz., Accuracy, F1-score, MAE, RMSE, BLEU, ROUGE ir t. t.) ir minimalios siektinos reikšmės, kurias pasiekus projektas būtų laikomas sėkmingu.</t>
    </r>
    <r>
      <rPr>
        <sz val="10"/>
        <rFont val="Times New Roman"/>
        <family val="1"/>
        <charset val="186"/>
      </rPr>
      <t> </t>
    </r>
    <r>
      <rPr>
        <i/>
        <sz val="10"/>
        <rFont val="Times New Roman"/>
        <family val="1"/>
        <charset val="186"/>
      </rPr>
      <t xml:space="preserve">
</t>
    </r>
    <r>
      <rPr>
        <b/>
        <i/>
        <sz val="10"/>
        <rFont val="Times New Roman"/>
        <family val="1"/>
      </rPr>
      <t>Natūralios kalbos apdorojimas (NLP):</t>
    </r>
    <r>
      <rPr>
        <i/>
        <sz val="10"/>
        <rFont val="Times New Roman"/>
        <family val="1"/>
        <charset val="186"/>
      </rPr>
      <t xml:space="preserve"> NLP palengvina sklandų bendravimą tarp žmonių ir mašinų, gerindamas įvairių procesų efektyvumą. NLP leidžia kompiuteriams suprasti, interpretuoti, generuoti ir reaguoti į žmogaus kalbą, tiek rašytinę, tiek žodinę, siekiant pagerinti įvairių procesų efektyvumą, atliekant dokumentų analizę ir (arba) vaizdinės bei rašytinės informacijos interpretavimą.</t>
    </r>
  </si>
  <si>
    <r>
      <t>Skaitmeniniai dvyniai</t>
    </r>
    <r>
      <rPr>
        <sz val="12"/>
        <rFont val="Times New Roman"/>
        <family val="1"/>
        <charset val="186"/>
      </rPr>
      <t> </t>
    </r>
  </si>
  <si>
    <r>
      <t>Pateikiamas pagrindimas, kad kuriamas realaus objekto ar proceso virtualus atvaizdas / modelis, kuris nuolat gaus duomenis iš virtualių sensorių, jutiklių ir / ar kitų šaltinių. Aprašoma, kaip bus galima simuliuoti ir prognozuoti sistemos elgseną realiu laiku. Taip pat aprašomas modelio panaudojimas prognozėms ar optimizacijai. Pateikiami sėkmės rodikliai arba siektinos reikšmės, nurodant konkrečias metrikas (pvz., Accuracy, F1-score, MAE, RMSE, BLEU, ROUGE ir t. t.) ir minimalios siektinos reikšmės, kurias pasiekus projektas būtų laikomas sėkmingu.</t>
    </r>
    <r>
      <rPr>
        <sz val="10"/>
        <rFont val="Times New Roman"/>
        <family val="1"/>
        <charset val="186"/>
      </rPr>
      <t> </t>
    </r>
    <r>
      <rPr>
        <i/>
        <sz val="10"/>
        <rFont val="Times New Roman"/>
        <family val="1"/>
        <charset val="186"/>
      </rPr>
      <t xml:space="preserve">
</t>
    </r>
    <r>
      <rPr>
        <b/>
        <i/>
        <sz val="10"/>
        <rFont val="Times New Roman"/>
        <family val="1"/>
      </rPr>
      <t xml:space="preserve">Skaitmeniniai dvyniai: </t>
    </r>
    <r>
      <rPr>
        <i/>
        <sz val="10"/>
        <rFont val="Times New Roman"/>
        <family val="1"/>
        <charset val="186"/>
      </rPr>
      <t>virtualios fizinės infrastruktūros, sistemų ar procesų kopijos, naudojančios realaus laiko duomenis ir simuliacijas, kad atspindėtų ir modeliuotų savo fizinių atitikmenų elgesį, taip leidžiant taupant resursus optimizuoti savo veiklą virtualioje aplinkoje.</t>
    </r>
  </si>
  <si>
    <t>8 lentelė</t>
  </si>
  <si>
    <t>4.1. Prašome nurodyti tikėtiną duomenų kiekį su kuriuo dirbs sprendimas (pvz., TB, PB) ir aprašyti duomenų pobūdį (ar jie yra nestruktūruoti, pvz., vaizdai, tekstai, jutiklių signalai; dideli neuroniniai tinklai, multimodaliniai modeliai) bei kodėl ši įvairovė reikalauja specialių apdorojimo metodų. </t>
  </si>
  <si>
    <t>4.2. Prašome detaliai aprašyti kaip duomenys bus renkami ir apdorojami ir koks duomenų apdorojimo greitis yra būtinas. </t>
  </si>
  <si>
    <t>4.3. Prašome pagrįsti, kodėl reikia atlikti masinį duomenų apdorojimą ar analizę, nurodant konkrečius skaičius (pvz., 10 milijonų jutiklių įrašų per dieną, 5 terabaitų duomenų rinkinys) ir paaiškinti, kodėl tokio kiekio neįmanoma efektyviai apdoroti standartinėmis priemonėmis. </t>
  </si>
  <si>
    <t>4.4. Prašome aprašyti, kokie HPC resursai yra būtini (pvz., klasteriai, GPU, aukštos spartos tinklai ar saugyklos) ir kaip jie prisidės prie sprendimo efektyvumo  ir mokymosi laiko sumažinimo. </t>
  </si>
  <si>
    <t>4.5. Prašome nurodyti ar įmonė jau turi prieigą prie HPC / didžiųjų duomenų infrastruktūros, ar planuoja naudotis HPC centru, debesijos paslauga ar nacionaline HPC infrastruktūra (pvz. EuroHPC, LITEHPC, kt.) bei kokias technologijas ar platformas planuojama naudoti (pvz. Hadoop, Spark, Databricks, Nvidia CUDA, Slurm). </t>
  </si>
  <si>
    <t>4.6. Pateikiama kita informacija, pagrindžianti HPC infrastrukūros ir (arba) didžiųjų duomenų panaudojimą projekte. </t>
  </si>
  <si>
    <t>SĄVOKOS:</t>
  </si>
  <si>
    <r>
      <t>Didelio našumo skaičiavimo (HPC) infrastruktūra</t>
    </r>
    <r>
      <rPr>
        <i/>
        <sz val="12"/>
        <color theme="1"/>
        <rFont val="Times New Roman"/>
        <family val="1"/>
      </rPr>
      <t xml:space="preserve"> – didelio (aukšto) našumo skaičiavimui (superkompiuterijai) (tokio našumo lygio skaičiavimui, kuriam reikia masiškai integruoti pavienius skaičiavimo elementus, įskaitant kvantinius komponentus, siekiant spręsti uždavinius, kurių negali išspręsti standartinės kompiuterijos sistemos) reikalinga infrastruktūra.</t>
    </r>
  </si>
  <si>
    <r>
      <t xml:space="preserve">Didieji duomenys – </t>
    </r>
    <r>
      <rPr>
        <i/>
        <sz val="12"/>
        <color theme="1"/>
        <rFont val="Times New Roman"/>
        <family val="1"/>
      </rPr>
      <t>skaitmeniniai informacijos rinkiniai, kurių dydis, srautų greitis arba struktūrinė įvairovė viršija tradicinių IT sistemų galimybes juos efektyviai apdoroti, saugoti ir analizuoti. Tokiems duomenims reikalingi specializuoti technologiniai sprendimai, tokie kaip paskirstytos duomenų saugyklos, srautinio apdorojimo platformos realiuoju laiku, lygiagretus skaičiavimas, taip pat pažangūs analitiniai metodai – mašininis mokymasis, gilusis mokymasis ir statistinis modeliavimas.
Didiesiems duomenims priskiriami duomenų rinkiniai, kurių apimtis yra ne mažesnė nei 1 TB, arba mažesni rinkiniai, jeigu jie pasižymi itin dideliu duomenų generavimo ar gavimo srautu ar struktūrine įvairove, dėl kurios būtinas nestandartinis apdorojimas. Į šią kategoriją patenka struktūruoti, pusiau struktūruoti ir nestruktūruoti duomenys (pvz., duomenų bazės įrašai, žurnalų (log) duomenys, tekstai, vaizdai, garso ir vaizdo įrašai, jutiklių signalai).
Didieji duomenys nėra tapatinami su įmonės vidiniais duomenimis, naudojamais tik DI modelių adaptavimui ar integracijai, jeigu jie neatitinka minėtų dydžio, srauto ar įvairovės kriterijų. Duomenų rinkiniai, kurių apimtis mažesnė nei 1 TB ir kurie neturi išskirtinio srauto ar įvairovės, nepriskiriami didiesiems duomenims. Projektams, kuriuose naudojami vieši DI modeliai (pvz., ChatGPT, Gemini, Copilot ir kt.) ar HPC infrastruktūra (tiesiogiai, per programavimo sąsają (API) ar pan.) be papildomo modelių mokymo ar integracijos su įmonės sistemomis, prioritetinis balas nėra skiriamas; jei DI produktas arba sprendimas veikia tik kaip vartotojo sąsaja, siunčianti užklausas į DI modelį per API, prioritetinis balas taip pat neskiriamas.</t>
    </r>
  </si>
  <si>
    <t>9 lentelė</t>
  </si>
  <si>
    <r>
      <t>Detalus aprašymas dėl pareiškėjo patirties (vykdyti projektai, jų trukmė, pasiekti rezultatai, sukurti DI produktai ir (arba sprendimai), komandos kompetencijos srityje ir pan.):</t>
    </r>
    <r>
      <rPr>
        <sz val="12"/>
        <rFont val="Times New Roman"/>
        <family val="1"/>
        <charset val="186"/>
      </rPr>
      <t> </t>
    </r>
  </si>
  <si>
    <r>
      <t>Pridedami dokumentai (nuorodos, specifikacijos, sertifikatai, pardavimo sutartys, sąskaitos faktūros ir kiti dokumentai, pagrindžiantys, kad pareiškėjas sukūrė ir pardavė DI produktą (-us) ir (arba) sprendimą (-us)):</t>
    </r>
    <r>
      <rPr>
        <sz val="12"/>
        <rFont val="Times New Roman"/>
        <family val="1"/>
        <charset val="186"/>
      </rPr>
      <t> </t>
    </r>
  </si>
  <si>
    <r>
      <t>202x m. DI produkto (-ų) ir (arba) sprendimo (-ų) pardavimo pajamos, Eur</t>
    </r>
    <r>
      <rPr>
        <sz val="12"/>
        <rFont val="Times New Roman"/>
        <family val="1"/>
        <charset val="186"/>
      </rPr>
      <t> </t>
    </r>
  </si>
  <si>
    <r>
      <t>202x m. ir 202x m. pajamų suma iš DI produkto (-ų) ir (arba) sprendimo (-ų) pardavimo, Eur</t>
    </r>
    <r>
      <rPr>
        <sz val="12"/>
        <rFont val="Times New Roman"/>
        <family val="1"/>
        <charset val="186"/>
      </rPr>
      <t> </t>
    </r>
  </si>
  <si>
    <t>IŠ VISO:</t>
  </si>
  <si>
    <t>10 lentelė</t>
  </si>
  <si>
    <r>
      <t>naujas</t>
    </r>
    <r>
      <rPr>
        <b/>
        <sz val="12"/>
        <color theme="1"/>
        <rFont val="Times New Roman"/>
        <family val="1"/>
        <charset val="186"/>
      </rPr>
      <t xml:space="preserve"> įmonės</t>
    </r>
    <r>
      <rPr>
        <sz val="12"/>
        <color theme="1"/>
        <rFont val="Times New Roman"/>
        <family val="1"/>
        <charset val="186"/>
      </rPr>
      <t xml:space="preserve"> lygmeniu</t>
    </r>
  </si>
  <si>
    <r>
      <t xml:space="preserve">naujas </t>
    </r>
    <r>
      <rPr>
        <b/>
        <sz val="12"/>
        <color theme="1"/>
        <rFont val="Times New Roman"/>
        <family val="1"/>
        <charset val="186"/>
      </rPr>
      <t>rinkos</t>
    </r>
    <r>
      <rPr>
        <sz val="12"/>
        <color theme="1"/>
        <rFont val="Times New Roman"/>
        <family val="1"/>
        <charset val="186"/>
      </rPr>
      <t xml:space="preserve"> lygmeniu</t>
    </r>
  </si>
  <si>
    <r>
      <t xml:space="preserve">naujas </t>
    </r>
    <r>
      <rPr>
        <b/>
        <sz val="12"/>
        <color theme="1"/>
        <rFont val="Times New Roman"/>
        <family val="1"/>
        <charset val="186"/>
      </rPr>
      <t>pasaulio</t>
    </r>
    <r>
      <rPr>
        <sz val="12"/>
        <color theme="1"/>
        <rFont val="Times New Roman"/>
        <family val="1"/>
        <charset val="186"/>
      </rPr>
      <t xml:space="preserve"> lygmeniu</t>
    </r>
  </si>
  <si>
    <t>Prašome atsakyti į klausimus ir detaliai pagrįsti: </t>
  </si>
  <si>
    <t>6.1. Pateikiamas pagrindimas, kokiais kriterijais remiantis yra nustatytas produkto (-ų) ir (arba) sprendimo (-ų)  naujumo lygis. </t>
  </si>
  <si>
    <t>6.2. Ar sprendimas įgyvendina funkcionalumą, kurio neįmanoma gauti iš jau egzistuojančių DI modelių? </t>
  </si>
  <si>
    <t>6.3. Ar sprendimas pasižymi nauju algoritmu, modelio architektūra ar mokymo metodu? </t>
  </si>
  <si>
    <t>6.4. Ar tai unikalus pritaikymas konkrečiai verslo problemai / nišai, kurio dar nėra rinkoje? </t>
  </si>
  <si>
    <t>6.5. Ar vertė kyla iš originalaus duomenų rinkinio ar jo apdorojimo būdo? </t>
  </si>
  <si>
    <t>6.6. Ar sprendimas sukuria naują funkcionalumą, kurio negalima gauti tiesiogiai iš jau egzistuojančių modelių (pvz., ChatGPT ar kitų API) </t>
  </si>
  <si>
    <t>6.7. Ar planuojama intelektinė nuosavybė (patentai, prekių ženklai, autorių teisės)? </t>
  </si>
  <si>
    <t>INTENSYVUMAS</t>
  </si>
  <si>
    <t>11 lentelė</t>
  </si>
  <si>
    <t xml:space="preserve">Nr. </t>
  </si>
  <si>
    <t>Išlaidų pavadinimas</t>
  </si>
  <si>
    <t>Matavimo vnt.</t>
  </si>
  <si>
    <t>Kiekis</t>
  </si>
  <si>
    <t>Vieneto kaina be PVM, Eur</t>
  </si>
  <si>
    <t>Išlaidų pagrindimo dokumentų pavadinimas, data ir Nr.</t>
  </si>
  <si>
    <t>1.</t>
  </si>
  <si>
    <r>
      <t>Su projekto remiamomis veiklomis susijusių paslaugų, darbų, kurių pats projekto vykdytojas negali atlikti, pirkimo išlaidos.</t>
    </r>
    <r>
      <rPr>
        <b/>
        <i/>
        <sz val="11"/>
        <color theme="1"/>
        <rFont val="Times New Roman"/>
        <family val="1"/>
      </rPr>
      <t xml:space="preserve"> Šios išlaidos </t>
    </r>
    <r>
      <rPr>
        <b/>
        <i/>
        <sz val="11"/>
        <color rgb="FFFF0000"/>
        <rFont val="Times New Roman"/>
        <family val="1"/>
      </rPr>
      <t xml:space="preserve">negali sudaryti daugiau kaip 15 proc. </t>
    </r>
    <r>
      <rPr>
        <b/>
        <i/>
        <sz val="11"/>
        <color theme="1"/>
        <rFont val="Times New Roman"/>
        <family val="1"/>
      </rPr>
      <t>visų projekto tinkamų finansuoti išlaidų ir yra tinkamos finansuoti tik projekto įgyvendinimo laikotarpiu</t>
    </r>
  </si>
  <si>
    <t>1.1.</t>
  </si>
  <si>
    <t>Paslaugų pavadinimas</t>
  </si>
  <si>
    <t>1.2.</t>
  </si>
  <si>
    <t>2.</t>
  </si>
  <si>
    <t>Projektą vykdančio personalo darbo užmokestis ir išlaidos su darbo santykiais susijusiems darbdavio įsipareigojimams, apskaičiuotiems teisės aktų, reguliuojančių darbo užmokestį ir darbo santykius, nustatyta tvarka</t>
  </si>
  <si>
    <t>2.1.</t>
  </si>
  <si>
    <t>Pareigybės projekte pavadinimas</t>
  </si>
  <si>
    <t>Darbuotojo vardas pavardė</t>
  </si>
  <si>
    <t>val.</t>
  </si>
  <si>
    <t>2.2.</t>
  </si>
  <si>
    <t>2.3.</t>
  </si>
  <si>
    <t>2.4.</t>
  </si>
  <si>
    <t>2.5.</t>
  </si>
  <si>
    <t>2.6.</t>
  </si>
  <si>
    <t>3.</t>
  </si>
  <si>
    <t>Įrangos, programinės įrangos ir licencijų nuomos išlaidos (šios išlaidos turi būti apskaičiuotos proporcingumo (pro rata) principu pagal PĮP numatytą projekto veiklų įgyvendinimo laikotarpį)</t>
  </si>
  <si>
    <t>Faktinės 1 mėnesio išlaidos, Eur</t>
  </si>
  <si>
    <t>Naudojimo projekte trukmė, mėn.</t>
  </si>
  <si>
    <t>Dokumentai</t>
  </si>
  <si>
    <t>3.1.</t>
  </si>
  <si>
    <t>Įrangos pavadinimas</t>
  </si>
  <si>
    <t>pro rata proc.</t>
  </si>
  <si>
    <t>3.2.</t>
  </si>
  <si>
    <t>4.</t>
  </si>
  <si>
    <t xml:space="preserve">Tiesioginių išlaidų suma, Eur </t>
  </si>
  <si>
    <t>5.</t>
  </si>
  <si>
    <t>NETIESIOGINĖS išlaidos (pasirinkti 0 arba 7 proc.)</t>
  </si>
  <si>
    <t>6.</t>
  </si>
  <si>
    <t>IŠLAIDŲ IŠ VISO:</t>
  </si>
  <si>
    <t>8. Investicijas gavusios MVĮ pajamų padidėjimas per vienerius finansinius metus po projekto įgyvendinimo:</t>
  </si>
  <si>
    <t>12 lentelė</t>
  </si>
  <si>
    <t>PĮP pateikimo metais (202x m.)
(pagal patvirtintos finansinės atskaitomybės dokumentus už 202x m.), Eur</t>
  </si>
  <si>
    <t>N+1
(pirmais metais po projekto pabaigos), Eur</t>
  </si>
  <si>
    <t>8.1. Pardavimo pajamos (turi sutapti su pelno (nuostolių) ataskaitoje nurodyta suma eilutėje "Pardavimo pajamos"), Eur</t>
  </si>
  <si>
    <t>8.2. Pajamų pokytis, Eur</t>
  </si>
  <si>
    <t>8.3. Stebėsenos rodiklis "Investicijas gavusios įmonės pajamų padidėjimas", proc.</t>
  </si>
  <si>
    <t>8.4. Planuojamo pajamų augimo pagrindimas (paaiškinti, kuo remiantis planuojama, kad  pajamos augs tiek, kiek planuojama)</t>
  </si>
  <si>
    <t>(Aprašyti)</t>
  </si>
  <si>
    <t>Atmintinė (rekomendacijos pildymui)</t>
  </si>
  <si>
    <t>9. Juridinio  asmens dalyvių struktūra ir ryšiai (pildoma siekiant įsitikinti ar pateikti Smulkiojo ar vidutinio verslo subjekto statuso (toliau - SVV) deklaracijos duomenys yra tikslūs ir įmonės statusas yra nustatytas tinkamai)</t>
  </si>
  <si>
    <t>13 lentelė</t>
  </si>
  <si>
    <r>
      <t xml:space="preserve">9.1. Prašome nurodyti įmonės akcininkus (fizinius bei juridinius asmenis), jų procentinę akcijų/balsų dalį.
</t>
    </r>
    <r>
      <rPr>
        <sz val="12"/>
        <color theme="1"/>
        <rFont val="Times New Roman"/>
        <family val="1"/>
      </rPr>
      <t xml:space="preserve">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akcijos/pajai/dalyvių balsai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
* </t>
    </r>
    <r>
      <rPr>
        <i/>
        <sz val="12"/>
        <color theme="1"/>
        <rFont val="Times New Roman"/>
        <family val="1"/>
      </rPr>
      <t>Verslininku laikomas fizinis asmuo, vykdantis ekonominę veiklą (žr. paaiškinimą 8.4 punkte).</t>
    </r>
  </si>
  <si>
    <t>Atsakymas:</t>
  </si>
  <si>
    <r>
      <t xml:space="preserve">9.2. Ar Jūsų įmonės akcininkai, juridiniai/fiziniai asmenys, turi kitų įmonių akcijų/pajų/dalyvių balsų?
</t>
    </r>
    <r>
      <rPr>
        <sz val="12"/>
        <color theme="1"/>
        <rFont val="Times New Roman"/>
        <family val="1"/>
      </rPr>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r>
  </si>
  <si>
    <r>
      <t xml:space="preserve">9.3. Ar tarp akcininkų yra sudaryta balsavimo sutarčių, balsavimo teisės perleidimo sutarčių, įgaliojimų ir pan. ?
</t>
    </r>
    <r>
      <rPr>
        <sz val="12"/>
        <color theme="1"/>
        <rFont val="Times New Roman"/>
        <family val="1"/>
        <charset val="186"/>
      </rPr>
      <t>Jeigu taip, prašome pateikti informaciją apie tokias sutartis/įgaliojimus ir pan. Informaciją prašome pateikti pareiškėjo lygmeniu, taip pat, esant žiniai, ir įmonės grupės, kuriai priklauso pareiškėjas, lygmeniu.</t>
    </r>
  </si>
  <si>
    <r>
      <t xml:space="preserve">9.4. Ar akcininkai, fiziniai asmenys, verčiasi ekonomine veikla?
</t>
    </r>
    <r>
      <rPr>
        <sz val="12"/>
        <color theme="1"/>
        <rFont val="Times New Roman"/>
        <family val="1"/>
      </rPr>
      <t>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
Pagal SVV įstatymo 2 straipsnio 21 dalį, verslininku laikomas fizinis asmuo, kuris verčiasi ekonomine veikla. SVV įstatymo 2 straipsnio 3 dalyje nustatyta „Ekonominė veikla – savo rizika plėtojama reguliari asmens veikla, kuri apima prekių pirkimą ar pardavimą, prekių gamybą, darbų atlikimą ar paslaugų teikimą kitiems asmenims ir kurią vykdant siekiama gauti pajamų“. SVV įstatymo 2 straipsnio 15 dalyje nustatyta, kad SVV subjektu laikoma „labai maža, maža ar vidutinė įmonė, atitinkančios šio įstatymo 3 straipsnyje nustatytas sąlygas, arba verslininkas, atitinkantis šio įstatymo 4 straipsnyje nustatytas sąlygas“. Atsižvelgiant į tai, kas išdėstyta, verslininkas (fizinis asmuo, kuris verčiasi ekonomine veikla) yra prilyginamas SVV subjektui arba, kitaip tariant, įmonei.
Europos Sąjungos Teisingumo Teismas byloje C-222/04 priėmė sprendimą (112-114 punktai), kuriame konstatavo, kad fizinis asmuo taip pat turėtų būti laikomas vykdančiu ekonominę veiklą esant šioms salygoms:
- turi kontrolinį akcijų paketą (daugumą dalyvių balsų), t.y. 50 proc. + 1 balsą ir
- tiesiogiai dalyvauja įmonės valdyme (yra vadovas arba valdybos narys).</t>
    </r>
  </si>
  <si>
    <r>
      <t xml:space="preserve">9.5. Ar Jūsų įmonė turi kitų įmonių akcijų/pajų/dalyvių balsų?
</t>
    </r>
    <r>
      <rPr>
        <sz val="12"/>
        <color theme="1"/>
        <rFont val="Times New Roman"/>
        <family val="1"/>
      </rPr>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r>
  </si>
  <si>
    <t>9.6. Ar yra kitų įmonių, kurios turi galimybę daryti lemiamą poveikį Jūsų įmonei dėl sutarčių, sudarytų su Jūsų įmone (ir atvirkščiai)?</t>
  </si>
  <si>
    <r>
      <t xml:space="preserve">Primename, kad pagal Lietuvos Respublikos smulkiojo ir vidutinio verslo plėtros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12"/>
        <color theme="1"/>
        <rFont val="Times New Roman"/>
        <family val="1"/>
        <charset val="186"/>
      </rPr>
      <t xml:space="preserve">Esant dideliam su pareiškėju susijusių ir partnerių įmonių, fizinių asmenų skaičiui, prašome pateikti ryšių schemą lape </t>
    </r>
    <r>
      <rPr>
        <b/>
        <i/>
        <sz val="12"/>
        <color theme="1"/>
        <rFont val="Times New Roman"/>
        <family val="1"/>
        <charset val="186"/>
      </rPr>
      <t>„8.1. SVV schema“</t>
    </r>
    <r>
      <rPr>
        <sz val="12"/>
        <color theme="1"/>
        <rFont val="Times New Roman"/>
        <family val="1"/>
        <charset val="186"/>
      </rPr>
      <t>.</t>
    </r>
  </si>
  <si>
    <t>Pareiškėjo dalyviai</t>
  </si>
  <si>
    <t>Antanas Antanas</t>
  </si>
  <si>
    <t>Domas Domaitis</t>
  </si>
  <si>
    <t>Jonas Jonaitis</t>
  </si>
  <si>
    <t>Petras Petraitis</t>
  </si>
  <si>
    <t>UAB H (P)</t>
  </si>
  <si>
    <t>UAB C (S)</t>
  </si>
  <si>
    <t>UAB B (SE)</t>
  </si>
  <si>
    <t>UAB A (P)</t>
  </si>
  <si>
    <t>Pareiškėjas UAB</t>
  </si>
  <si>
    <t>Pareiškėjo valdomos įmonės</t>
  </si>
  <si>
    <t>UAB E (P)</t>
  </si>
  <si>
    <t>UAB F (S)</t>
  </si>
  <si>
    <t>UAB I (PS)</t>
  </si>
  <si>
    <t>UAB G (P)</t>
  </si>
  <si>
    <t>Eglė Eglaitė</t>
  </si>
  <si>
    <t>Juozas Juozaitis</t>
  </si>
  <si>
    <t>UAB H</t>
  </si>
  <si>
    <t>Sutartiniai ženklai:</t>
  </si>
  <si>
    <t>Fizinis asmuo -</t>
  </si>
  <si>
    <t>Pareiškėjas -</t>
  </si>
  <si>
    <t xml:space="preserve">UAB Paryškintam fone </t>
  </si>
  <si>
    <t>Kitos įmonės-</t>
  </si>
  <si>
    <t>UAB E</t>
  </si>
  <si>
    <t xml:space="preserve">Susijusi įmonė - (S) </t>
  </si>
  <si>
    <t>Partnerinė įmonė - (P)</t>
  </si>
  <si>
    <t>Susijusios partnerinė (SP)</t>
  </si>
  <si>
    <t xml:space="preserve">Direktorius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</si>
</sst>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000000"/>
  </numFmts>
  <fonts count="48">
    <font>
      <sz val="11"/>
      <color theme="1"/>
      <name val="Aptos Narrow"/>
      <family val="2"/>
      <charset val="186"/>
      <scheme val="minor"/>
    </font>
    <font>
      <sz val="11"/>
      <color theme="1"/>
      <name val="Aptos Narrow"/>
      <family val="2"/>
      <scheme val="minor"/>
    </font>
    <font>
      <sz val="11"/>
      <color theme="1"/>
      <name val="Times New Roman"/>
      <family val="1"/>
      <charset val="186"/>
    </font>
    <font>
      <b/>
      <sz val="11"/>
      <color theme="1"/>
      <name val="Times New Roman"/>
      <family val="1"/>
      <charset val="186"/>
    </font>
    <font>
      <b/>
      <i/>
      <sz val="11"/>
      <color rgb="FFFF0000"/>
      <name val="Times New Roman"/>
      <family val="1"/>
      <charset val="186"/>
    </font>
    <font>
      <sz val="11"/>
      <color rgb="FF444444"/>
      <name val="Calibri"/>
      <family val="2"/>
      <charset val="186"/>
    </font>
    <font>
      <b/>
      <i/>
      <sz val="11"/>
      <color theme="1"/>
      <name val="Times New Roman"/>
      <family val="1"/>
      <charset val="186"/>
    </font>
    <font>
      <sz val="11"/>
      <color rgb="FF000000"/>
      <name val="Times New Roman"/>
      <family val="1"/>
    </font>
    <font>
      <b/>
      <sz val="11"/>
      <color rgb="FF000000"/>
      <name val="Times New Roman"/>
      <family val="1"/>
    </font>
    <font>
      <sz val="11"/>
      <name val="Times New Roman"/>
      <family val="1"/>
      <charset val="186"/>
    </font>
    <font>
      <b/>
      <sz val="11"/>
      <color rgb="FF000000"/>
      <name val="Times New Roman"/>
      <family val="1"/>
      <charset val="186"/>
    </font>
    <font>
      <sz val="11"/>
      <color rgb="FF000000"/>
      <name val="Times New Roman"/>
      <family val="1"/>
      <charset val="186"/>
    </font>
    <font>
      <i/>
      <sz val="11"/>
      <color theme="1"/>
      <name val="Times New Roman"/>
      <family val="1"/>
      <charset val="186"/>
    </font>
    <font>
      <b/>
      <sz val="11"/>
      <color theme="1"/>
      <name val="Aptos Narrow"/>
      <family val="2"/>
      <scheme val="minor"/>
    </font>
    <font>
      <sz val="12"/>
      <name val="Times New Roman"/>
      <family val="1"/>
      <charset val="186"/>
    </font>
    <font>
      <sz val="12"/>
      <color rgb="FF000000"/>
      <name val="Times New Roman"/>
      <family val="1"/>
      <charset val="186"/>
    </font>
    <font>
      <b/>
      <sz val="12"/>
      <color rgb="FF000000"/>
      <name val="Times New Roman"/>
      <family val="1"/>
      <charset val="186"/>
    </font>
    <font>
      <i/>
      <sz val="12"/>
      <name val="Times New Roman"/>
      <family val="1"/>
      <charset val="186"/>
    </font>
    <font>
      <b/>
      <i/>
      <sz val="12"/>
      <name val="Times New Roman"/>
      <family val="1"/>
      <charset val="186"/>
    </font>
    <font>
      <sz val="10"/>
      <color rgb="FF657C9C"/>
      <name val="Times New Roman"/>
      <family val="1"/>
      <charset val="186"/>
    </font>
    <font>
      <b/>
      <sz val="11"/>
      <name val="Times New Roman"/>
      <family val="1"/>
      <charset val="186"/>
    </font>
    <font>
      <b/>
      <sz val="12"/>
      <name val="Times New Roman"/>
      <family val="1"/>
      <charset val="186"/>
    </font>
    <font>
      <sz val="8"/>
      <name val="Aptos Narrow"/>
      <family val="2"/>
      <charset val="186"/>
      <scheme val="minor"/>
    </font>
    <font>
      <i/>
      <sz val="10"/>
      <name val="Times New Roman"/>
      <family val="1"/>
      <charset val="186"/>
    </font>
    <font>
      <sz val="10"/>
      <name val="Times New Roman"/>
      <family val="1"/>
      <charset val="186"/>
    </font>
    <font>
      <u/>
      <sz val="11"/>
      <color theme="10"/>
      <name val="Aptos Narrow"/>
      <family val="2"/>
      <charset val="186"/>
      <scheme val="minor"/>
    </font>
    <font>
      <b/>
      <sz val="12"/>
      <color theme="1"/>
      <name val="Times New Roman"/>
      <family val="1"/>
      <charset val="186"/>
    </font>
    <font>
      <b/>
      <i/>
      <sz val="10"/>
      <name val="Times New Roman"/>
      <family val="1"/>
    </font>
    <font>
      <b/>
      <i/>
      <sz val="12"/>
      <color theme="1"/>
      <name val="Times New Roman"/>
      <family val="1"/>
    </font>
    <font>
      <i/>
      <sz val="12"/>
      <color theme="1"/>
      <name val="Times New Roman"/>
      <family val="1"/>
    </font>
    <font>
      <sz val="12"/>
      <color theme="1"/>
      <name val="Times New Roman"/>
      <family val="1"/>
    </font>
    <font>
      <sz val="12"/>
      <color theme="1"/>
      <name val="Times New Roman"/>
      <family val="1"/>
      <charset val="186"/>
    </font>
    <font>
      <b/>
      <sz val="12"/>
      <color rgb="FFFF0000"/>
      <name val="Times New Roman"/>
      <family val="1"/>
      <charset val="186"/>
    </font>
    <font>
      <sz val="12"/>
      <color rgb="FFFF0000"/>
      <name val="Times New Roman"/>
      <family val="1"/>
      <charset val="186"/>
    </font>
    <font>
      <b/>
      <i/>
      <sz val="12"/>
      <color theme="1"/>
      <name val="Times New Roman"/>
      <family val="1"/>
      <charset val="186"/>
    </font>
    <font>
      <i/>
      <sz val="11"/>
      <color theme="1"/>
      <name val="Aptos Narrow"/>
      <family val="2"/>
      <scheme val="minor"/>
    </font>
    <font>
      <sz val="11"/>
      <color theme="1"/>
      <name val="Aptos Narrow"/>
      <family val="2"/>
      <charset val="186"/>
      <scheme val="minor"/>
    </font>
    <font>
      <sz val="11"/>
      <color rgb="FFFF0000"/>
      <name val="Aptos Narrow"/>
      <family val="2"/>
      <charset val="186"/>
      <scheme val="minor"/>
    </font>
    <font>
      <b/>
      <sz val="12"/>
      <color theme="1"/>
      <name val="Times New Roman"/>
      <family val="1"/>
    </font>
    <font>
      <i/>
      <sz val="11"/>
      <color theme="1"/>
      <name val="Aptos Narrow"/>
      <family val="2"/>
      <charset val="186"/>
      <scheme val="minor"/>
    </font>
    <font>
      <b/>
      <sz val="12"/>
      <color rgb="FF000000"/>
      <name val="Times New Roman"/>
      <family val="1"/>
    </font>
    <font>
      <sz val="12"/>
      <name val="Times New Roman"/>
      <family val="1"/>
    </font>
    <font>
      <b/>
      <sz val="12"/>
      <name val="Times New Roman"/>
      <family val="1"/>
    </font>
    <font>
      <b/>
      <sz val="11"/>
      <color rgb="FFFF0000"/>
      <name val="Times New Roman"/>
      <family val="1"/>
      <charset val="186"/>
    </font>
    <font>
      <b/>
      <i/>
      <sz val="11"/>
      <color theme="1"/>
      <name val="Times New Roman"/>
      <family val="1"/>
    </font>
    <font>
      <b/>
      <i/>
      <sz val="11"/>
      <color rgb="FFFF0000"/>
      <name val="Times New Roman"/>
      <family val="1"/>
    </font>
    <font>
      <b/>
      <sz val="11"/>
      <color rgb="FF000000"/>
      <name val="Times New Roman"/>
    </font>
    <font>
      <sz val="11"/>
      <color rgb="FF000000"/>
      <name val="Times New Roman"/>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tint="-0.249977111117893"/>
        <bgColor indexed="64"/>
      </patternFill>
    </fill>
  </fills>
  <borders count="8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indexed="64"/>
      </left>
      <right style="medium">
        <color rgb="FF000000"/>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right/>
      <top style="medium">
        <color rgb="FF000000"/>
      </top>
      <bottom style="medium">
        <color rgb="FF000000"/>
      </bottom>
      <diagonal/>
    </border>
    <border>
      <left style="medium">
        <color indexed="64"/>
      </left>
      <right style="medium">
        <color rgb="FF000000"/>
      </right>
      <top style="medium">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rgb="FF000000"/>
      </left>
      <right/>
      <top style="medium">
        <color rgb="FF000000"/>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rgb="FF000000"/>
      </left>
      <right style="medium">
        <color indexed="64"/>
      </right>
      <top style="medium">
        <color indexed="64"/>
      </top>
      <bottom/>
      <diagonal/>
    </border>
    <border>
      <left style="medium">
        <color rgb="FF000000"/>
      </left>
      <right style="medium">
        <color rgb="FF000000"/>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4">
    <xf numFmtId="0" fontId="0" fillId="0" borderId="0"/>
    <xf numFmtId="0" fontId="1" fillId="0" borderId="0"/>
    <xf numFmtId="0" fontId="25" fillId="0" borderId="0" applyNumberFormat="0" applyFill="0" applyBorder="0" applyAlignment="0" applyProtection="0"/>
    <xf numFmtId="9" fontId="36" fillId="0" borderId="0" applyFont="0" applyFill="0" applyBorder="0" applyAlignment="0" applyProtection="0"/>
  </cellStyleXfs>
  <cellXfs count="327">
    <xf numFmtId="0" fontId="0" fillId="0" borderId="0" xfId="0"/>
    <xf numFmtId="0" fontId="2" fillId="2" borderId="0" xfId="1" applyFont="1" applyFill="1" applyProtection="1">
      <protection hidden="1"/>
    </xf>
    <xf numFmtId="49" fontId="2" fillId="2" borderId="0" xfId="1" applyNumberFormat="1" applyFont="1" applyFill="1" applyAlignment="1" applyProtection="1">
      <alignment vertical="center" wrapText="1"/>
      <protection hidden="1"/>
    </xf>
    <xf numFmtId="0" fontId="5" fillId="0" borderId="0" xfId="0" applyFont="1"/>
    <xf numFmtId="0" fontId="2" fillId="2" borderId="0" xfId="1" applyFont="1" applyFill="1" applyAlignment="1" applyProtection="1">
      <alignment horizontal="left"/>
      <protection hidden="1"/>
    </xf>
    <xf numFmtId="0" fontId="13" fillId="0" borderId="0" xfId="0" applyFont="1"/>
    <xf numFmtId="0" fontId="14" fillId="0" borderId="0" xfId="0" applyFont="1" applyAlignment="1">
      <alignment horizontal="justify" vertical="center" wrapText="1"/>
    </xf>
    <xf numFmtId="0" fontId="16" fillId="0" borderId="0" xfId="0" applyFont="1"/>
    <xf numFmtId="0" fontId="3" fillId="0" borderId="0" xfId="0" applyFont="1"/>
    <xf numFmtId="0" fontId="14" fillId="0" borderId="0" xfId="0" applyFont="1" applyAlignment="1">
      <alignment horizontal="center" vertical="center" wrapText="1"/>
    </xf>
    <xf numFmtId="0" fontId="15" fillId="0" borderId="0" xfId="0" applyFont="1" applyAlignment="1">
      <alignment horizontal="justify" vertical="center" wrapText="1"/>
    </xf>
    <xf numFmtId="0" fontId="14" fillId="0" borderId="0" xfId="0" applyFont="1" applyAlignment="1">
      <alignment horizontal="center" vertical="center"/>
    </xf>
    <xf numFmtId="0" fontId="15" fillId="0" borderId="0" xfId="0" applyFont="1" applyAlignment="1">
      <alignment horizontal="justify" vertical="center"/>
    </xf>
    <xf numFmtId="0" fontId="16" fillId="0" borderId="0" xfId="0" applyFont="1" applyAlignment="1">
      <alignment horizontal="left" wrapText="1"/>
    </xf>
    <xf numFmtId="0" fontId="14" fillId="5" borderId="18" xfId="0" applyFont="1" applyFill="1" applyBorder="1" applyAlignment="1">
      <alignment horizontal="center" vertical="center"/>
      <extLst>
        <ext xmlns:xfpb="http://schemas.microsoft.com/office/spreadsheetml/2022/featurepropertybag" uri="{C7286773-470A-42A8-94C5-96B5CB345126}">
          <xfpb:xfComplement i="0"/>
        </ext>
      </extLst>
    </xf>
    <xf numFmtId="0" fontId="15" fillId="4" borderId="19" xfId="0" applyFont="1" applyFill="1" applyBorder="1" applyAlignment="1">
      <alignment horizontal="justify" vertical="center" wrapText="1"/>
    </xf>
    <xf numFmtId="0" fontId="15" fillId="4" borderId="21" xfId="0" applyFont="1" applyFill="1" applyBorder="1" applyAlignment="1">
      <alignment horizontal="justify" vertical="center" wrapText="1"/>
    </xf>
    <xf numFmtId="0" fontId="14" fillId="5" borderId="22" xfId="0" applyFont="1" applyFill="1" applyBorder="1" applyAlignment="1">
      <alignment horizontal="center" vertical="center"/>
      <extLst>
        <ext xmlns:xfpb="http://schemas.microsoft.com/office/spreadsheetml/2022/featurepropertybag" uri="{C7286773-470A-42A8-94C5-96B5CB345126}">
          <xfpb:xfComplement i="0"/>
        </ext>
      </extLst>
    </xf>
    <xf numFmtId="0" fontId="14" fillId="6" borderId="23" xfId="0" applyFont="1" applyFill="1" applyBorder="1" applyAlignment="1">
      <alignment horizontal="justify" vertical="center" wrapText="1"/>
    </xf>
    <xf numFmtId="0" fontId="14" fillId="6" borderId="20" xfId="0" applyFont="1" applyFill="1" applyBorder="1" applyAlignment="1">
      <alignment horizontal="justify" vertical="center" wrapText="1"/>
    </xf>
    <xf numFmtId="0" fontId="14" fillId="5" borderId="19" xfId="0" applyFont="1" applyFill="1" applyBorder="1" applyAlignment="1">
      <alignment horizontal="left" vertical="center" wrapText="1"/>
    </xf>
    <xf numFmtId="0" fontId="14" fillId="5" borderId="24" xfId="0" applyFont="1" applyFill="1" applyBorder="1" applyAlignment="1">
      <alignment horizontal="left" vertical="center" wrapText="1"/>
    </xf>
    <xf numFmtId="0" fontId="14" fillId="5" borderId="21" xfId="0" applyFont="1" applyFill="1" applyBorder="1" applyAlignment="1">
      <alignment horizontal="left" vertical="center" wrapText="1"/>
    </xf>
    <xf numFmtId="0" fontId="16" fillId="4" borderId="18"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9" fillId="5" borderId="23" xfId="0" applyFont="1" applyFill="1" applyBorder="1" applyAlignment="1">
      <alignment horizontal="justify" vertical="center" wrapText="1"/>
    </xf>
    <xf numFmtId="0" fontId="19" fillId="5" borderId="13" xfId="0" applyFont="1" applyFill="1" applyBorder="1" applyAlignment="1">
      <alignment horizontal="justify" vertical="center" wrapText="1"/>
    </xf>
    <xf numFmtId="0" fontId="19" fillId="5" borderId="24" xfId="0" applyFont="1" applyFill="1" applyBorder="1" applyAlignment="1">
      <alignment horizontal="justify" vertical="center" wrapText="1"/>
    </xf>
    <xf numFmtId="0" fontId="19" fillId="5" borderId="20" xfId="0" applyFont="1" applyFill="1" applyBorder="1" applyAlignment="1">
      <alignment horizontal="justify" vertical="center" wrapText="1"/>
    </xf>
    <xf numFmtId="0" fontId="19" fillId="5" borderId="35" xfId="0" applyFont="1" applyFill="1" applyBorder="1" applyAlignment="1">
      <alignment horizontal="justify" vertical="center" wrapText="1"/>
    </xf>
    <xf numFmtId="0" fontId="19" fillId="5" borderId="21" xfId="0" applyFont="1" applyFill="1" applyBorder="1" applyAlignment="1">
      <alignment horizontal="justify" vertical="center" wrapText="1"/>
    </xf>
    <xf numFmtId="0" fontId="19" fillId="5" borderId="36" xfId="0" applyFont="1" applyFill="1" applyBorder="1" applyAlignment="1">
      <alignment horizontal="justify" vertical="center" wrapText="1"/>
    </xf>
    <xf numFmtId="0" fontId="19" fillId="5" borderId="33" xfId="0" applyFont="1" applyFill="1" applyBorder="1" applyAlignment="1">
      <alignment horizontal="justify" vertical="center" wrapText="1"/>
    </xf>
    <xf numFmtId="164" fontId="19" fillId="5" borderId="37" xfId="0" applyNumberFormat="1" applyFont="1" applyFill="1" applyBorder="1" applyAlignment="1">
      <alignment horizontal="justify" vertical="center" wrapText="1"/>
    </xf>
    <xf numFmtId="164" fontId="19" fillId="5" borderId="21" xfId="0" applyNumberFormat="1" applyFont="1" applyFill="1" applyBorder="1" applyAlignment="1">
      <alignment horizontal="justify" vertical="center" wrapText="1"/>
    </xf>
    <xf numFmtId="0" fontId="14" fillId="5" borderId="24" xfId="0" applyFont="1" applyFill="1" applyBorder="1" applyAlignment="1">
      <alignment horizontal="justify" vertical="center" wrapText="1"/>
    </xf>
    <xf numFmtId="0" fontId="24" fillId="5" borderId="24" xfId="0" applyFont="1" applyFill="1" applyBorder="1" applyAlignment="1">
      <alignment horizontal="justify" vertical="center" wrapText="1"/>
    </xf>
    <xf numFmtId="0" fontId="14" fillId="5" borderId="19" xfId="0" applyFont="1" applyFill="1" applyBorder="1" applyAlignment="1">
      <alignment horizontal="justify" vertical="center" wrapText="1"/>
    </xf>
    <xf numFmtId="0" fontId="14" fillId="5" borderId="21" xfId="0" applyFont="1" applyFill="1" applyBorder="1" applyAlignment="1">
      <alignment horizontal="justify" vertical="center" wrapText="1"/>
    </xf>
    <xf numFmtId="0" fontId="26" fillId="0" borderId="0" xfId="0" applyFont="1"/>
    <xf numFmtId="0" fontId="21" fillId="2" borderId="0" xfId="0" applyFont="1" applyFill="1" applyAlignment="1">
      <alignment horizontal="left" vertical="center" wrapText="1"/>
    </xf>
    <xf numFmtId="0" fontId="31" fillId="0" borderId="0" xfId="0" applyFont="1" applyAlignment="1">
      <alignment horizontal="center" vertical="center" wrapText="1"/>
    </xf>
    <xf numFmtId="0" fontId="31" fillId="0" borderId="0" xfId="0" applyFont="1"/>
    <xf numFmtId="0" fontId="31" fillId="0" borderId="2" xfId="0" applyFont="1" applyBorder="1" applyAlignment="1">
      <alignment horizontal="right" vertical="center" wrapText="1"/>
    </xf>
    <xf numFmtId="0" fontId="31" fillId="0" borderId="47" xfId="0" applyFont="1" applyBorder="1" applyAlignment="1">
      <alignment horizontal="center" vertical="center" wrapText="1"/>
    </xf>
    <xf numFmtId="9" fontId="31" fillId="0" borderId="0" xfId="0" applyNumberFormat="1" applyFont="1" applyAlignment="1">
      <alignment horizontal="center" vertical="center" wrapText="1"/>
    </xf>
    <xf numFmtId="0" fontId="31" fillId="0" borderId="2" xfId="0" applyFont="1" applyBorder="1" applyAlignment="1">
      <alignment horizontal="center" vertical="center" wrapText="1"/>
    </xf>
    <xf numFmtId="9" fontId="31" fillId="0" borderId="0" xfId="0" applyNumberFormat="1" applyFont="1" applyAlignment="1">
      <alignment horizontal="left" vertical="center" wrapText="1" indent="4"/>
    </xf>
    <xf numFmtId="9" fontId="31" fillId="0" borderId="12" xfId="0" applyNumberFormat="1" applyFont="1" applyBorder="1" applyAlignment="1">
      <alignment horizontal="left" vertical="center" wrapText="1" indent="8"/>
    </xf>
    <xf numFmtId="9" fontId="31" fillId="0" borderId="0" xfId="0" applyNumberFormat="1" applyFont="1" applyAlignment="1">
      <alignment horizontal="left" vertical="center" wrapText="1" indent="8"/>
    </xf>
    <xf numFmtId="0" fontId="31" fillId="3" borderId="48" xfId="0" applyFont="1" applyFill="1" applyBorder="1" applyAlignment="1">
      <alignment horizontal="center" vertical="center" wrapText="1"/>
    </xf>
    <xf numFmtId="9" fontId="31" fillId="0" borderId="0" xfId="0" applyNumberFormat="1" applyFont="1" applyAlignment="1">
      <alignment horizontal="right" vertical="center" wrapText="1"/>
    </xf>
    <xf numFmtId="9" fontId="31" fillId="0" borderId="0" xfId="0" applyNumberFormat="1" applyFont="1" applyAlignment="1">
      <alignment horizontal="left" vertical="center" wrapText="1" indent="5"/>
    </xf>
    <xf numFmtId="0" fontId="26" fillId="0" borderId="0" xfId="0" applyFont="1" applyAlignment="1">
      <alignment horizontal="center" vertical="center" wrapText="1"/>
    </xf>
    <xf numFmtId="0" fontId="31" fillId="0" borderId="0" xfId="0" applyFont="1" applyAlignment="1">
      <alignment horizontal="right" vertical="center" wrapText="1"/>
    </xf>
    <xf numFmtId="0" fontId="31" fillId="2" borderId="0" xfId="0" applyFont="1" applyFill="1" applyAlignment="1">
      <alignment vertical="center"/>
    </xf>
    <xf numFmtId="0" fontId="33" fillId="2" borderId="0" xfId="0" applyFont="1" applyFill="1" applyAlignment="1">
      <alignment vertical="center"/>
    </xf>
    <xf numFmtId="0" fontId="31" fillId="2" borderId="0" xfId="0" applyFont="1" applyFill="1" applyAlignment="1">
      <alignment horizontal="center" vertical="center"/>
    </xf>
    <xf numFmtId="0" fontId="35" fillId="0" borderId="0" xfId="0" applyFont="1" applyAlignment="1">
      <alignment horizontal="right"/>
    </xf>
    <xf numFmtId="0" fontId="39" fillId="0" borderId="0" xfId="0" applyFont="1" applyAlignment="1">
      <alignment horizontal="right"/>
    </xf>
    <xf numFmtId="0" fontId="21" fillId="6" borderId="2" xfId="0" applyFont="1" applyFill="1" applyBorder="1" applyAlignment="1">
      <alignment horizontal="justify" vertical="center" wrapText="1"/>
    </xf>
    <xf numFmtId="0" fontId="0" fillId="5" borderId="63" xfId="0" applyFill="1" applyBorder="1" applyAlignment="1">
      <alignment horizontal="center" vertical="center"/>
      <extLst>
        <ext xmlns:xfpb="http://schemas.microsoft.com/office/spreadsheetml/2022/featurepropertybag" uri="{C7286773-470A-42A8-94C5-96B5CB345126}">
          <xfpb:xfComplement i="0"/>
        </ext>
      </extLst>
    </xf>
    <xf numFmtId="0" fontId="0" fillId="5" borderId="68" xfId="0" applyFill="1" applyBorder="1" applyAlignment="1">
      <alignment horizontal="center" vertical="center"/>
      <extLst>
        <ext xmlns:xfpb="http://schemas.microsoft.com/office/spreadsheetml/2022/featurepropertybag" uri="{C7286773-470A-42A8-94C5-96B5CB345126}">
          <xfpb:xfComplement i="0"/>
        </ext>
      </extLst>
    </xf>
    <xf numFmtId="0" fontId="0" fillId="5" borderId="62" xfId="0" applyFill="1" applyBorder="1" applyAlignment="1">
      <alignment horizontal="center" vertical="center"/>
      <extLst>
        <ext xmlns:xfpb="http://schemas.microsoft.com/office/spreadsheetml/2022/featurepropertybag" uri="{C7286773-470A-42A8-94C5-96B5CB345126}">
          <xfpb:xfComplement i="0"/>
        </ext>
      </extLst>
    </xf>
    <xf numFmtId="0" fontId="30" fillId="0" borderId="0" xfId="0" applyFont="1" applyAlignment="1">
      <alignment vertical="center"/>
    </xf>
    <xf numFmtId="0" fontId="0" fillId="5" borderId="52" xfId="0" applyFill="1" applyBorder="1" applyAlignment="1">
      <alignment horizontal="center" vertical="center"/>
      <extLst>
        <ext xmlns:xfpb="http://schemas.microsoft.com/office/spreadsheetml/2022/featurepropertybag" uri="{C7286773-470A-42A8-94C5-96B5CB345126}">
          <xfpb:xfComplement i="0"/>
        </ext>
      </extLst>
    </xf>
    <xf numFmtId="0" fontId="0" fillId="5" borderId="57" xfId="0" applyFill="1" applyBorder="1" applyAlignment="1">
      <alignment horizontal="center" vertical="center"/>
      <extLst>
        <ext xmlns:xfpb="http://schemas.microsoft.com/office/spreadsheetml/2022/featurepropertybag" uri="{C7286773-470A-42A8-94C5-96B5CB345126}">
          <xfpb:xfComplement i="0"/>
        </ext>
      </extLst>
    </xf>
    <xf numFmtId="0" fontId="30" fillId="4" borderId="54" xfId="0" applyFont="1" applyFill="1" applyBorder="1" applyAlignment="1">
      <alignment vertical="center"/>
    </xf>
    <xf numFmtId="0" fontId="30" fillId="4" borderId="59" xfId="0" applyFont="1" applyFill="1" applyBorder="1" applyAlignment="1">
      <alignment vertical="center"/>
    </xf>
    <xf numFmtId="0" fontId="21" fillId="4" borderId="34"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14" fillId="4" borderId="18" xfId="0" applyFont="1" applyFill="1" applyBorder="1" applyAlignment="1">
      <alignment horizontal="justify" vertical="center" wrapText="1"/>
    </xf>
    <xf numFmtId="0" fontId="14" fillId="4" borderId="23" xfId="0" applyFont="1" applyFill="1" applyBorder="1" applyAlignment="1">
      <alignment horizontal="justify" vertical="center" wrapText="1"/>
    </xf>
    <xf numFmtId="0" fontId="14" fillId="4" borderId="25" xfId="0" applyFont="1" applyFill="1" applyBorder="1" applyAlignment="1">
      <alignment horizontal="justify" vertical="center" wrapText="1"/>
    </xf>
    <xf numFmtId="0" fontId="14" fillId="4" borderId="27" xfId="0" applyFont="1" applyFill="1" applyBorder="1" applyAlignment="1">
      <alignment horizontal="justify" vertical="center" wrapText="1"/>
    </xf>
    <xf numFmtId="0" fontId="14" fillId="4" borderId="29" xfId="0" applyFont="1" applyFill="1" applyBorder="1" applyAlignment="1">
      <alignment horizontal="justify" vertical="center" wrapText="1"/>
    </xf>
    <xf numFmtId="0" fontId="14" fillId="4" borderId="20" xfId="0" applyFont="1" applyFill="1" applyBorder="1" applyAlignment="1">
      <alignment horizontal="justify" vertical="center" wrapText="1"/>
    </xf>
    <xf numFmtId="0" fontId="21" fillId="4" borderId="18" xfId="0" applyFont="1" applyFill="1" applyBorder="1" applyAlignment="1">
      <alignment horizontal="center" vertical="center" wrapText="1"/>
    </xf>
    <xf numFmtId="0" fontId="21" fillId="4" borderId="23" xfId="0" applyFont="1" applyFill="1" applyBorder="1" applyAlignment="1">
      <alignment horizontal="left" vertical="center" wrapText="1"/>
    </xf>
    <xf numFmtId="0" fontId="2" fillId="5" borderId="55" xfId="0" applyFont="1" applyFill="1" applyBorder="1" applyAlignment="1" applyProtection="1">
      <alignment horizontal="left" vertical="center" wrapText="1"/>
      <protection locked="0"/>
    </xf>
    <xf numFmtId="0" fontId="2" fillId="5" borderId="2" xfId="0" applyFont="1" applyFill="1" applyBorder="1" applyAlignment="1" applyProtection="1">
      <alignment horizontal="center" vertical="center" wrapText="1"/>
      <protection locked="0"/>
    </xf>
    <xf numFmtId="3" fontId="2" fillId="5" borderId="2" xfId="0" applyNumberFormat="1" applyFont="1" applyFill="1" applyBorder="1" applyAlignment="1" applyProtection="1">
      <alignment horizontal="center" vertical="center"/>
      <protection locked="0"/>
    </xf>
    <xf numFmtId="0" fontId="2" fillId="5" borderId="55" xfId="0" applyFont="1" applyFill="1" applyBorder="1" applyAlignment="1" applyProtection="1">
      <alignment vertical="center" wrapText="1"/>
      <protection locked="0"/>
    </xf>
    <xf numFmtId="0" fontId="2" fillId="5" borderId="2" xfId="0" applyFont="1" applyFill="1" applyBorder="1" applyAlignment="1" applyProtection="1">
      <alignment vertical="center" wrapText="1"/>
      <protection locked="0"/>
    </xf>
    <xf numFmtId="10" fontId="2" fillId="5" borderId="2" xfId="0" applyNumberFormat="1" applyFont="1" applyFill="1" applyBorder="1" applyAlignment="1" applyProtection="1">
      <alignment horizontal="center" vertical="center"/>
      <protection locked="0"/>
    </xf>
    <xf numFmtId="0" fontId="2" fillId="5" borderId="56" xfId="0" applyFont="1" applyFill="1" applyBorder="1" applyAlignment="1" applyProtection="1">
      <alignment vertical="center" wrapText="1"/>
      <protection locked="0"/>
    </xf>
    <xf numFmtId="4" fontId="2" fillId="5" borderId="2" xfId="0" applyNumberFormat="1" applyFont="1" applyFill="1" applyBorder="1" applyAlignment="1" applyProtection="1">
      <alignment horizontal="right" vertical="center"/>
      <protection locked="0"/>
    </xf>
    <xf numFmtId="0" fontId="2" fillId="5" borderId="2" xfId="0" applyFont="1" applyFill="1" applyBorder="1" applyAlignment="1" applyProtection="1">
      <alignment wrapText="1"/>
      <protection locked="0"/>
    </xf>
    <xf numFmtId="4" fontId="2" fillId="5" borderId="2" xfId="0" applyNumberFormat="1" applyFont="1" applyFill="1" applyBorder="1" applyAlignment="1" applyProtection="1">
      <alignment vertical="center" wrapText="1"/>
      <protection locked="0"/>
    </xf>
    <xf numFmtId="0" fontId="2" fillId="5" borderId="2" xfId="1" applyFont="1" applyFill="1" applyBorder="1" applyProtection="1">
      <protection hidden="1"/>
    </xf>
    <xf numFmtId="0" fontId="4" fillId="5" borderId="2" xfId="1" applyFont="1" applyFill="1" applyBorder="1" applyProtection="1">
      <protection hidden="1"/>
    </xf>
    <xf numFmtId="0" fontId="21" fillId="4" borderId="25" xfId="0" applyFont="1" applyFill="1" applyBorder="1" applyAlignment="1">
      <alignment vertical="center" wrapText="1"/>
    </xf>
    <xf numFmtId="0" fontId="14" fillId="5" borderId="14" xfId="0" applyFont="1" applyFill="1" applyBorder="1" applyAlignment="1">
      <alignment vertical="center" wrapText="1"/>
      <extLst>
        <ext xmlns:xfpb="http://schemas.microsoft.com/office/spreadsheetml/2022/featurepropertybag" uri="{C7286773-470A-42A8-94C5-96B5CB345126}">
          <xfpb:xfComplement i="0"/>
        </ext>
      </extLst>
    </xf>
    <xf numFmtId="0" fontId="24" fillId="5" borderId="26" xfId="0" applyFont="1" applyFill="1" applyBorder="1" applyAlignment="1">
      <alignment vertical="center" wrapText="1"/>
    </xf>
    <xf numFmtId="0" fontId="0" fillId="0" borderId="0" xfId="0" applyProtection="1">
      <protection locked="0"/>
    </xf>
    <xf numFmtId="0" fontId="35" fillId="0" borderId="0" xfId="0" applyFont="1" applyAlignment="1" applyProtection="1">
      <alignment horizontal="right"/>
      <protection locked="0"/>
    </xf>
    <xf numFmtId="0" fontId="21" fillId="4" borderId="39" xfId="0" applyFont="1" applyFill="1" applyBorder="1" applyAlignment="1" applyProtection="1">
      <alignment horizontal="center" vertical="center" wrapText="1"/>
      <protection locked="0"/>
    </xf>
    <xf numFmtId="0" fontId="21" fillId="4" borderId="34" xfId="0" applyFont="1" applyFill="1" applyBorder="1" applyAlignment="1" applyProtection="1">
      <alignment horizontal="justify" vertical="center" wrapText="1"/>
      <protection locked="0"/>
    </xf>
    <xf numFmtId="0" fontId="21" fillId="4" borderId="34" xfId="0" applyFont="1" applyFill="1" applyBorder="1" applyAlignment="1" applyProtection="1">
      <alignment horizontal="center" vertical="center" wrapText="1"/>
      <protection locked="0"/>
    </xf>
    <xf numFmtId="0" fontId="21" fillId="4" borderId="19" xfId="0" applyFont="1" applyFill="1" applyBorder="1" applyAlignment="1" applyProtection="1">
      <alignment horizontal="center" vertical="center" wrapText="1"/>
      <protection locked="0"/>
    </xf>
    <xf numFmtId="0" fontId="14" fillId="5" borderId="13" xfId="0" applyFont="1" applyFill="1" applyBorder="1" applyAlignment="1" applyProtection="1">
      <alignment horizontal="justify" vertical="center" wrapText="1"/>
      <protection locked="0"/>
    </xf>
    <xf numFmtId="4" fontId="14" fillId="5" borderId="13" xfId="0" applyNumberFormat="1" applyFont="1" applyFill="1" applyBorder="1" applyAlignment="1" applyProtection="1">
      <alignment horizontal="center" vertical="center" wrapText="1"/>
      <protection locked="0"/>
    </xf>
    <xf numFmtId="4" fontId="14" fillId="5" borderId="24" xfId="0" applyNumberFormat="1" applyFont="1" applyFill="1" applyBorder="1" applyAlignment="1" applyProtection="1">
      <alignment horizontal="center" vertical="center" wrapText="1"/>
      <protection locked="0"/>
    </xf>
    <xf numFmtId="4" fontId="41" fillId="5" borderId="13" xfId="0" applyNumberFormat="1" applyFont="1" applyFill="1" applyBorder="1" applyAlignment="1" applyProtection="1">
      <alignment horizontal="center" vertical="center" wrapText="1"/>
      <protection locked="0"/>
    </xf>
    <xf numFmtId="4" fontId="41" fillId="5" borderId="24" xfId="0" applyNumberFormat="1" applyFont="1" applyFill="1" applyBorder="1" applyAlignment="1" applyProtection="1">
      <alignment horizontal="center" vertical="center" wrapText="1"/>
      <protection locked="0"/>
    </xf>
    <xf numFmtId="4" fontId="42" fillId="6" borderId="13" xfId="0" applyNumberFormat="1" applyFont="1" applyFill="1" applyBorder="1" applyAlignment="1">
      <alignment horizontal="center" vertical="center" wrapText="1"/>
    </xf>
    <xf numFmtId="10" fontId="42" fillId="4" borderId="34" xfId="0" applyNumberFormat="1" applyFont="1" applyFill="1" applyBorder="1" applyAlignment="1">
      <alignment horizontal="center" vertical="center" wrapText="1"/>
    </xf>
    <xf numFmtId="0" fontId="21" fillId="4" borderId="39" xfId="0" applyFont="1" applyFill="1" applyBorder="1" applyAlignment="1" applyProtection="1">
      <alignment horizontal="left" vertical="center" wrapText="1"/>
      <protection locked="0"/>
    </xf>
    <xf numFmtId="0" fontId="21" fillId="4" borderId="78" xfId="0" applyFont="1" applyFill="1" applyBorder="1" applyAlignment="1" applyProtection="1">
      <alignment horizontal="left" vertical="center" wrapText="1"/>
      <protection locked="0"/>
    </xf>
    <xf numFmtId="0" fontId="21" fillId="4" borderId="79" xfId="0" applyFont="1" applyFill="1" applyBorder="1" applyAlignment="1" applyProtection="1">
      <alignment horizontal="center" vertical="center" wrapText="1"/>
      <protection locked="0"/>
    </xf>
    <xf numFmtId="0" fontId="21" fillId="4" borderId="78" xfId="0" applyFont="1" applyFill="1" applyBorder="1" applyAlignment="1" applyProtection="1">
      <alignment horizontal="center" vertical="center" wrapText="1"/>
      <protection locked="0"/>
    </xf>
    <xf numFmtId="0" fontId="42" fillId="4" borderId="30" xfId="0" applyFont="1" applyFill="1" applyBorder="1" applyAlignment="1" applyProtection="1">
      <alignment horizontal="right" vertical="center" wrapText="1"/>
      <protection locked="0"/>
    </xf>
    <xf numFmtId="4" fontId="42" fillId="4" borderId="30" xfId="0" applyNumberFormat="1" applyFont="1" applyFill="1" applyBorder="1" applyAlignment="1">
      <alignment horizontal="center" vertical="center" wrapText="1"/>
    </xf>
    <xf numFmtId="4" fontId="42" fillId="4" borderId="29" xfId="0" applyNumberFormat="1" applyFont="1" applyFill="1" applyBorder="1" applyAlignment="1">
      <alignment horizontal="center" vertical="center" wrapText="1"/>
    </xf>
    <xf numFmtId="4" fontId="42" fillId="4" borderId="15" xfId="0" applyNumberFormat="1" applyFont="1" applyFill="1" applyBorder="1" applyAlignment="1">
      <alignment horizontal="center" vertical="center" wrapText="1"/>
    </xf>
    <xf numFmtId="0" fontId="3" fillId="0" borderId="0" xfId="0" applyFont="1" applyAlignment="1" applyProtection="1">
      <alignment horizontal="center" vertical="center"/>
      <protection locked="0"/>
    </xf>
    <xf numFmtId="0" fontId="0" fillId="4" borderId="2" xfId="0" applyFill="1" applyBorder="1" applyProtection="1">
      <protection locked="0"/>
    </xf>
    <xf numFmtId="0" fontId="16" fillId="4"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vertical="center" wrapText="1"/>
      <protection locked="0"/>
    </xf>
    <xf numFmtId="4" fontId="0" fillId="5" borderId="2" xfId="0" applyNumberFormat="1" applyFill="1" applyBorder="1" applyAlignment="1" applyProtection="1">
      <alignment horizontal="center" vertical="center"/>
      <protection locked="0"/>
    </xf>
    <xf numFmtId="0" fontId="2" fillId="4" borderId="2" xfId="0" applyFont="1" applyFill="1" applyBorder="1" applyAlignment="1" applyProtection="1">
      <alignment vertical="center"/>
      <protection locked="0"/>
    </xf>
    <xf numFmtId="0" fontId="2" fillId="4" borderId="2" xfId="0" applyFont="1" applyFill="1" applyBorder="1" applyAlignment="1" applyProtection="1">
      <alignment horizontal="left" vertical="center" wrapText="1"/>
      <protection locked="0"/>
    </xf>
    <xf numFmtId="0" fontId="0" fillId="0" borderId="0" xfId="0" applyAlignment="1" applyProtection="1">
      <alignment horizontal="left" vertical="top"/>
      <protection locked="0"/>
    </xf>
    <xf numFmtId="0" fontId="3" fillId="2" borderId="0" xfId="1" applyFont="1" applyFill="1" applyAlignment="1" applyProtection="1">
      <alignment vertical="center" wrapText="1"/>
      <protection locked="0"/>
    </xf>
    <xf numFmtId="0" fontId="2" fillId="4" borderId="2" xfId="1" applyFont="1" applyFill="1" applyBorder="1"/>
    <xf numFmtId="0" fontId="3" fillId="4" borderId="2" xfId="1" applyFont="1" applyFill="1" applyBorder="1"/>
    <xf numFmtId="0" fontId="2" fillId="4" borderId="55" xfId="1" applyFont="1" applyFill="1" applyBorder="1" applyAlignment="1">
      <alignment wrapText="1"/>
    </xf>
    <xf numFmtId="0" fontId="3" fillId="4" borderId="56" xfId="1" applyFont="1" applyFill="1" applyBorder="1"/>
    <xf numFmtId="0" fontId="15" fillId="4" borderId="80" xfId="0" applyFont="1" applyFill="1" applyBorder="1" applyAlignment="1">
      <alignment horizontal="justify" vertical="center" wrapText="1"/>
    </xf>
    <xf numFmtId="0" fontId="2" fillId="4" borderId="57" xfId="1" applyFont="1" applyFill="1" applyBorder="1" applyAlignment="1">
      <alignment wrapText="1"/>
    </xf>
    <xf numFmtId="0" fontId="3" fillId="4" borderId="59" xfId="1" applyFont="1" applyFill="1" applyBorder="1" applyAlignment="1">
      <alignment horizontal="left"/>
    </xf>
    <xf numFmtId="0" fontId="14" fillId="4" borderId="55" xfId="0" applyFont="1" applyFill="1" applyBorder="1" applyAlignment="1">
      <alignment vertical="center" wrapText="1"/>
    </xf>
    <xf numFmtId="0" fontId="14" fillId="4" borderId="55" xfId="0" applyFont="1" applyFill="1" applyBorder="1" applyAlignment="1">
      <alignment horizontal="left" vertical="center" wrapText="1"/>
    </xf>
    <xf numFmtId="0" fontId="14" fillId="4" borderId="57" xfId="0" applyFont="1" applyFill="1" applyBorder="1" applyAlignment="1">
      <alignment horizontal="left" vertical="center" wrapText="1"/>
    </xf>
    <xf numFmtId="0" fontId="30" fillId="4" borderId="55" xfId="0" applyFont="1" applyFill="1" applyBorder="1" applyAlignment="1">
      <alignment vertical="center" wrapText="1"/>
    </xf>
    <xf numFmtId="0" fontId="30" fillId="4" borderId="57" xfId="0" applyFont="1" applyFill="1" applyBorder="1" applyAlignment="1">
      <alignment vertical="center"/>
    </xf>
    <xf numFmtId="4" fontId="42" fillId="4" borderId="59" xfId="0" applyNumberFormat="1" applyFont="1" applyFill="1" applyBorder="1" applyAlignment="1">
      <alignment horizontal="left" vertical="center" wrapText="1"/>
    </xf>
    <xf numFmtId="0" fontId="31" fillId="4" borderId="55" xfId="0" applyFont="1" applyFill="1" applyBorder="1" applyAlignment="1">
      <alignment vertical="center"/>
    </xf>
    <xf numFmtId="0" fontId="26" fillId="4" borderId="56" xfId="0" applyFont="1" applyFill="1" applyBorder="1" applyAlignment="1">
      <alignment vertical="center"/>
    </xf>
    <xf numFmtId="0" fontId="31" fillId="4" borderId="57" xfId="0" applyFont="1" applyFill="1" applyBorder="1" applyAlignment="1">
      <alignment vertical="center"/>
    </xf>
    <xf numFmtId="0" fontId="26" fillId="4" borderId="59" xfId="0" applyFont="1" applyFill="1" applyBorder="1" applyAlignment="1">
      <alignment vertical="center"/>
    </xf>
    <xf numFmtId="0" fontId="3" fillId="4" borderId="53" xfId="0" applyFont="1" applyFill="1" applyBorder="1" applyAlignment="1">
      <alignment horizontal="left" vertical="center" wrapText="1"/>
    </xf>
    <xf numFmtId="4" fontId="3" fillId="4" borderId="58" xfId="0" applyNumberFormat="1" applyFont="1" applyFill="1" applyBorder="1"/>
    <xf numFmtId="4" fontId="3" fillId="4" borderId="59" xfId="0" applyNumberFormat="1" applyFont="1" applyFill="1" applyBorder="1"/>
    <xf numFmtId="165" fontId="3" fillId="4" borderId="58" xfId="0" applyNumberFormat="1" applyFont="1" applyFill="1" applyBorder="1"/>
    <xf numFmtId="0" fontId="3" fillId="4" borderId="69" xfId="0" applyFont="1" applyFill="1" applyBorder="1" applyAlignment="1" applyProtection="1">
      <alignment horizontal="center" vertical="center" wrapText="1"/>
      <protection locked="0"/>
    </xf>
    <xf numFmtId="9" fontId="3" fillId="5" borderId="69" xfId="3" applyFont="1" applyFill="1" applyBorder="1" applyAlignment="1" applyProtection="1">
      <alignment horizontal="center" vertical="center"/>
      <protection locked="0"/>
    </xf>
    <xf numFmtId="0" fontId="39" fillId="0" borderId="0" xfId="0" applyFont="1" applyAlignment="1" applyProtection="1">
      <alignment horizontal="right"/>
      <protection locked="0"/>
    </xf>
    <xf numFmtId="0" fontId="3" fillId="4" borderId="52" xfId="0" applyFont="1" applyFill="1" applyBorder="1" applyAlignment="1" applyProtection="1">
      <alignment horizontal="center" vertical="center" wrapText="1"/>
      <protection locked="0"/>
    </xf>
    <xf numFmtId="0" fontId="10" fillId="4" borderId="53" xfId="0" applyFont="1" applyFill="1" applyBorder="1" applyAlignment="1" applyProtection="1">
      <alignment horizontal="center" vertical="center" wrapText="1"/>
      <protection locked="0"/>
    </xf>
    <xf numFmtId="0" fontId="3" fillId="4" borderId="53" xfId="0" applyFont="1" applyFill="1" applyBorder="1" applyAlignment="1" applyProtection="1">
      <alignment horizontal="center" vertical="center" wrapText="1"/>
      <protection locked="0"/>
    </xf>
    <xf numFmtId="4" fontId="3" fillId="4" borderId="55" xfId="0" applyNumberFormat="1" applyFont="1" applyFill="1" applyBorder="1" applyAlignment="1" applyProtection="1">
      <alignment horizontal="left" vertical="center"/>
      <protection locked="0"/>
    </xf>
    <xf numFmtId="0" fontId="2" fillId="4" borderId="2" xfId="0" applyFont="1" applyFill="1" applyBorder="1" applyAlignment="1" applyProtection="1">
      <alignment horizontal="center" vertical="center" wrapText="1"/>
      <protection locked="0"/>
    </xf>
    <xf numFmtId="0" fontId="2" fillId="4" borderId="56" xfId="0" applyFont="1" applyFill="1" applyBorder="1" applyAlignment="1" applyProtection="1">
      <alignment horizontal="center" vertical="center" wrapText="1"/>
      <protection locked="0"/>
    </xf>
    <xf numFmtId="0" fontId="12" fillId="4" borderId="2" xfId="0" applyFont="1" applyFill="1" applyBorder="1" applyAlignment="1" applyProtection="1">
      <alignment horizontal="center" vertical="center" wrapText="1"/>
      <protection locked="0"/>
    </xf>
    <xf numFmtId="4" fontId="3" fillId="4" borderId="80" xfId="0" applyNumberFormat="1" applyFont="1" applyFill="1" applyBorder="1" applyAlignment="1" applyProtection="1">
      <alignment horizontal="left" vertical="center"/>
      <protection locked="0"/>
    </xf>
    <xf numFmtId="4" fontId="3" fillId="4" borderId="52" xfId="0" applyNumberFormat="1" applyFont="1" applyFill="1" applyBorder="1" applyAlignment="1" applyProtection="1">
      <alignment horizontal="left" vertical="center"/>
      <protection locked="0"/>
    </xf>
    <xf numFmtId="4" fontId="2" fillId="0" borderId="0" xfId="0" applyNumberFormat="1" applyFont="1" applyProtection="1">
      <protection locked="0"/>
    </xf>
    <xf numFmtId="0" fontId="2" fillId="0" borderId="0" xfId="0" applyFont="1" applyProtection="1">
      <protection locked="0"/>
    </xf>
    <xf numFmtId="4" fontId="3" fillId="4" borderId="57" xfId="0" applyNumberFormat="1" applyFont="1" applyFill="1" applyBorder="1" applyAlignment="1" applyProtection="1">
      <alignment horizontal="left" vertical="center"/>
      <protection locked="0"/>
    </xf>
    <xf numFmtId="4" fontId="2" fillId="4" borderId="2" xfId="0" applyNumberFormat="1" applyFont="1" applyFill="1" applyBorder="1" applyAlignment="1">
      <alignment horizontal="right" vertical="center"/>
    </xf>
    <xf numFmtId="4" fontId="2" fillId="4" borderId="2" xfId="0" applyNumberFormat="1" applyFont="1" applyFill="1" applyBorder="1" applyAlignment="1">
      <alignment vertical="center"/>
    </xf>
    <xf numFmtId="4" fontId="2" fillId="4" borderId="53" xfId="0" applyNumberFormat="1" applyFont="1" applyFill="1" applyBorder="1"/>
    <xf numFmtId="4" fontId="2" fillId="4" borderId="54" xfId="0" applyNumberFormat="1" applyFont="1" applyFill="1" applyBorder="1"/>
    <xf numFmtId="0" fontId="37" fillId="0" borderId="0" xfId="0" applyFont="1"/>
    <xf numFmtId="0" fontId="4" fillId="5" borderId="2" xfId="1" applyFont="1" applyFill="1" applyBorder="1" applyAlignment="1" applyProtection="1">
      <alignment vertical="center"/>
      <protection locked="0" hidden="1"/>
    </xf>
    <xf numFmtId="4" fontId="3" fillId="4" borderId="2" xfId="0" applyNumberFormat="1" applyFont="1" applyFill="1" applyBorder="1" applyAlignment="1" applyProtection="1">
      <alignment horizontal="right" vertical="center"/>
      <protection locked="0"/>
    </xf>
    <xf numFmtId="4" fontId="3" fillId="4" borderId="2" xfId="0" applyNumberFormat="1" applyFont="1" applyFill="1" applyBorder="1" applyAlignment="1">
      <alignment horizontal="right" vertical="center"/>
    </xf>
    <xf numFmtId="4" fontId="3" fillId="4" borderId="69" xfId="0" applyNumberFormat="1" applyFont="1" applyFill="1" applyBorder="1" applyAlignment="1">
      <alignment vertical="center"/>
    </xf>
    <xf numFmtId="0" fontId="2" fillId="7" borderId="8" xfId="0" applyFont="1" applyFill="1" applyBorder="1" applyAlignment="1" applyProtection="1">
      <alignment horizontal="left" vertical="center" wrapText="1"/>
      <protection hidden="1"/>
    </xf>
    <xf numFmtId="0" fontId="2" fillId="7" borderId="10" xfId="0" applyFont="1" applyFill="1" applyBorder="1" applyAlignment="1" applyProtection="1">
      <alignment horizontal="left" vertical="center" wrapText="1"/>
      <protection hidden="1"/>
    </xf>
    <xf numFmtId="0" fontId="2" fillId="7" borderId="9" xfId="0" applyFont="1" applyFill="1" applyBorder="1" applyAlignment="1" applyProtection="1">
      <alignment horizontal="left" vertical="center" wrapText="1"/>
      <protection hidden="1"/>
    </xf>
    <xf numFmtId="0" fontId="2" fillId="7" borderId="11" xfId="0" applyFont="1" applyFill="1" applyBorder="1" applyAlignment="1" applyProtection="1">
      <alignment horizontal="left" vertical="center" wrapText="1"/>
      <protection hidden="1"/>
    </xf>
    <xf numFmtId="0" fontId="2" fillId="7" borderId="0" xfId="0" applyFont="1" applyFill="1" applyAlignment="1" applyProtection="1">
      <alignment horizontal="left" vertical="center" wrapText="1"/>
      <protection hidden="1"/>
    </xf>
    <xf numFmtId="0" fontId="2" fillId="7" borderId="7" xfId="0" applyFont="1" applyFill="1" applyBorder="1" applyAlignment="1" applyProtection="1">
      <alignment horizontal="left" vertical="center" wrapText="1"/>
      <protection hidden="1"/>
    </xf>
    <xf numFmtId="0" fontId="2" fillId="7" borderId="5" xfId="0" applyFont="1" applyFill="1" applyBorder="1" applyAlignment="1" applyProtection="1">
      <alignment horizontal="left" vertical="center" wrapText="1"/>
      <protection hidden="1"/>
    </xf>
    <xf numFmtId="0" fontId="2" fillId="7" borderId="12" xfId="0" applyFont="1" applyFill="1" applyBorder="1" applyAlignment="1" applyProtection="1">
      <alignment horizontal="left" vertical="center" wrapText="1"/>
      <protection hidden="1"/>
    </xf>
    <xf numFmtId="0" fontId="2" fillId="7" borderId="6" xfId="0" applyFont="1" applyFill="1" applyBorder="1" applyAlignment="1" applyProtection="1">
      <alignment horizontal="left" vertical="center" wrapText="1"/>
      <protection hidden="1"/>
    </xf>
    <xf numFmtId="0" fontId="3" fillId="4" borderId="2" xfId="1" applyFont="1" applyFill="1" applyBorder="1" applyAlignment="1" applyProtection="1">
      <alignment horizontal="left"/>
      <protection hidden="1"/>
    </xf>
    <xf numFmtId="0" fontId="3" fillId="5" borderId="2" xfId="1" applyFont="1" applyFill="1" applyBorder="1" applyAlignment="1" applyProtection="1">
      <alignment horizontal="center"/>
      <protection locked="0"/>
    </xf>
    <xf numFmtId="0" fontId="3" fillId="5" borderId="2" xfId="1" applyFont="1" applyFill="1" applyBorder="1" applyAlignment="1" applyProtection="1">
      <alignment horizontal="center" wrapText="1"/>
      <protection locked="0"/>
    </xf>
    <xf numFmtId="0" fontId="2" fillId="4" borderId="2" xfId="1" applyFont="1" applyFill="1" applyBorder="1" applyAlignment="1" applyProtection="1">
      <alignment horizontal="justify" vertical="center" wrapText="1"/>
      <protection hidden="1"/>
    </xf>
    <xf numFmtId="0" fontId="7" fillId="4" borderId="2" xfId="1" applyFont="1" applyFill="1" applyBorder="1" applyAlignment="1" applyProtection="1">
      <alignment horizontal="left" vertical="center" wrapText="1"/>
      <protection hidden="1"/>
    </xf>
    <xf numFmtId="0" fontId="9" fillId="4" borderId="2" xfId="1" applyFont="1" applyFill="1" applyBorder="1" applyAlignment="1" applyProtection="1">
      <alignment horizontal="left" vertical="center" wrapText="1"/>
      <protection hidden="1"/>
    </xf>
    <xf numFmtId="0" fontId="8" fillId="4" borderId="2" xfId="1" applyFont="1" applyFill="1" applyBorder="1" applyAlignment="1" applyProtection="1">
      <alignment horizontal="left" vertical="center" wrapText="1"/>
      <protection hidden="1"/>
    </xf>
    <xf numFmtId="0" fontId="11" fillId="4" borderId="3" xfId="1" applyFont="1" applyFill="1" applyBorder="1" applyAlignment="1" applyProtection="1">
      <alignment horizontal="left" vertical="center" wrapText="1"/>
      <protection hidden="1"/>
    </xf>
    <xf numFmtId="0" fontId="7" fillId="4" borderId="1" xfId="1" applyFont="1" applyFill="1" applyBorder="1" applyAlignment="1" applyProtection="1">
      <alignment horizontal="left" vertical="center" wrapText="1"/>
      <protection hidden="1"/>
    </xf>
    <xf numFmtId="0" fontId="7" fillId="4" borderId="4" xfId="1" applyFont="1" applyFill="1" applyBorder="1" applyAlignment="1" applyProtection="1">
      <alignment horizontal="left" vertical="center" wrapText="1"/>
      <protection hidden="1"/>
    </xf>
    <xf numFmtId="0" fontId="20" fillId="4" borderId="3" xfId="1" applyFont="1" applyFill="1" applyBorder="1" applyAlignment="1" applyProtection="1">
      <alignment horizontal="left" vertical="top" wrapText="1"/>
      <protection hidden="1"/>
    </xf>
    <xf numFmtId="0" fontId="20" fillId="4" borderId="1" xfId="1" applyFont="1" applyFill="1" applyBorder="1" applyAlignment="1" applyProtection="1">
      <alignment horizontal="left" vertical="top" wrapText="1"/>
      <protection hidden="1"/>
    </xf>
    <xf numFmtId="0" fontId="20" fillId="4" borderId="4" xfId="1" applyFont="1" applyFill="1" applyBorder="1" applyAlignment="1" applyProtection="1">
      <alignment horizontal="left" vertical="top" wrapText="1"/>
      <protection hidden="1"/>
    </xf>
    <xf numFmtId="0" fontId="2" fillId="5" borderId="2" xfId="1" applyFont="1" applyFill="1" applyBorder="1" applyAlignment="1" applyProtection="1">
      <alignment horizontal="center"/>
      <protection locked="0"/>
    </xf>
    <xf numFmtId="49" fontId="2" fillId="2" borderId="0" xfId="1" applyNumberFormat="1" applyFont="1" applyFill="1" applyAlignment="1" applyProtection="1">
      <alignment horizontal="left" vertical="top" wrapText="1"/>
      <protection hidden="1"/>
    </xf>
    <xf numFmtId="0" fontId="3" fillId="2" borderId="0" xfId="1" applyFont="1" applyFill="1" applyAlignment="1" applyProtection="1">
      <alignment horizontal="center" vertical="center" wrapText="1"/>
      <protection hidden="1"/>
    </xf>
    <xf numFmtId="0" fontId="3" fillId="4" borderId="3" xfId="1" applyFont="1" applyFill="1" applyBorder="1" applyAlignment="1" applyProtection="1">
      <alignment horizontal="left"/>
      <protection hidden="1"/>
    </xf>
    <xf numFmtId="0" fontId="3" fillId="4" borderId="1" xfId="1" applyFont="1" applyFill="1" applyBorder="1" applyAlignment="1" applyProtection="1">
      <alignment horizontal="left"/>
      <protection hidden="1"/>
    </xf>
    <xf numFmtId="0" fontId="3" fillId="4" borderId="4" xfId="1" applyFont="1" applyFill="1" applyBorder="1" applyAlignment="1" applyProtection="1">
      <alignment horizontal="left"/>
      <protection hidden="1"/>
    </xf>
    <xf numFmtId="0" fontId="3" fillId="2" borderId="0" xfId="1" applyFont="1" applyFill="1" applyAlignment="1" applyProtection="1">
      <alignment horizontal="center" vertical="center" wrapText="1"/>
      <protection locked="0"/>
    </xf>
    <xf numFmtId="0" fontId="37" fillId="0" borderId="0" xfId="0" applyFont="1" applyAlignment="1" applyProtection="1">
      <alignment horizontal="center"/>
      <protection locked="0"/>
    </xf>
    <xf numFmtId="0" fontId="26" fillId="6" borderId="81" xfId="0" applyFont="1" applyFill="1" applyBorder="1" applyAlignment="1">
      <alignment horizontal="left" vertical="top" wrapText="1"/>
    </xf>
    <xf numFmtId="0" fontId="26" fillId="6" borderId="82" xfId="0" applyFont="1" applyFill="1" applyBorder="1" applyAlignment="1">
      <alignment horizontal="left" vertical="top" wrapText="1"/>
    </xf>
    <xf numFmtId="0" fontId="26" fillId="6" borderId="52" xfId="0" applyFont="1" applyFill="1" applyBorder="1" applyAlignment="1">
      <alignment horizontal="left" vertical="top" wrapText="1"/>
    </xf>
    <xf numFmtId="0" fontId="26" fillId="6" borderId="54" xfId="0" applyFont="1" applyFill="1" applyBorder="1" applyAlignment="1">
      <alignment horizontal="left" vertical="top" wrapText="1"/>
    </xf>
    <xf numFmtId="0" fontId="26" fillId="6" borderId="83" xfId="0" applyFont="1" applyFill="1" applyBorder="1" applyAlignment="1">
      <alignment horizontal="left" vertical="top" wrapText="1"/>
    </xf>
    <xf numFmtId="0" fontId="26" fillId="6" borderId="84" xfId="0" applyFont="1" applyFill="1" applyBorder="1" applyAlignment="1">
      <alignment horizontal="left" vertical="top" wrapText="1"/>
    </xf>
    <xf numFmtId="0" fontId="14" fillId="5" borderId="26" xfId="0" applyFont="1" applyFill="1" applyBorder="1" applyAlignment="1">
      <alignment horizontal="left" vertical="center" wrapText="1"/>
    </xf>
    <xf numFmtId="0" fontId="14" fillId="5" borderId="28" xfId="0" applyFont="1" applyFill="1" applyBorder="1" applyAlignment="1">
      <alignment horizontal="left" vertical="center" wrapText="1"/>
    </xf>
    <xf numFmtId="0" fontId="14" fillId="5" borderId="30" xfId="0" applyFont="1" applyFill="1" applyBorder="1" applyAlignment="1">
      <alignment horizontal="left" vertical="center" wrapText="1"/>
    </xf>
    <xf numFmtId="0" fontId="18" fillId="6" borderId="31" xfId="0" applyFont="1" applyFill="1" applyBorder="1" applyAlignment="1">
      <alignment horizontal="left" vertical="center" wrapText="1"/>
    </xf>
    <xf numFmtId="0" fontId="18" fillId="6" borderId="32" xfId="0" applyFont="1" applyFill="1" applyBorder="1" applyAlignment="1">
      <alignment horizontal="left" vertical="center" wrapText="1"/>
    </xf>
    <xf numFmtId="0" fontId="3" fillId="0" borderId="0" xfId="0" applyFont="1" applyAlignment="1">
      <alignment horizontal="left" vertical="center" wrapText="1"/>
    </xf>
    <xf numFmtId="0" fontId="16" fillId="0" borderId="0" xfId="0" applyFont="1" applyAlignment="1" applyProtection="1">
      <alignment horizontal="left" wrapText="1"/>
      <protection locked="0"/>
    </xf>
    <xf numFmtId="0" fontId="21" fillId="4" borderId="39"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justify" vertical="center" wrapText="1"/>
      <protection locked="0"/>
    </xf>
    <xf numFmtId="0" fontId="41" fillId="4" borderId="31" xfId="0" applyFont="1" applyFill="1" applyBorder="1" applyAlignment="1" applyProtection="1">
      <alignment horizontal="left" vertical="center" wrapText="1"/>
      <protection locked="0"/>
    </xf>
    <xf numFmtId="0" fontId="41" fillId="4" borderId="17" xfId="0" applyFont="1" applyFill="1" applyBorder="1" applyAlignment="1" applyProtection="1">
      <alignment horizontal="left" vertical="center" wrapText="1"/>
      <protection locked="0"/>
    </xf>
    <xf numFmtId="0" fontId="38" fillId="4" borderId="52" xfId="0" applyFont="1" applyFill="1" applyBorder="1" applyAlignment="1" applyProtection="1">
      <alignment horizontal="center" vertical="center"/>
      <protection hidden="1"/>
    </xf>
    <xf numFmtId="0" fontId="38" fillId="4" borderId="53" xfId="0" applyFont="1" applyFill="1" applyBorder="1" applyAlignment="1" applyProtection="1">
      <alignment horizontal="center" vertical="center"/>
      <protection hidden="1"/>
    </xf>
    <xf numFmtId="0" fontId="38" fillId="4" borderId="53" xfId="0" applyFont="1" applyFill="1" applyBorder="1" applyAlignment="1" applyProtection="1">
      <alignment horizontal="center" wrapText="1"/>
      <protection hidden="1"/>
    </xf>
    <xf numFmtId="0" fontId="38" fillId="4" borderId="54" xfId="0" applyFont="1" applyFill="1" applyBorder="1" applyAlignment="1" applyProtection="1">
      <alignment horizontal="center" wrapText="1"/>
      <protection hidden="1"/>
    </xf>
    <xf numFmtId="0" fontId="26" fillId="0" borderId="0" xfId="0" applyFont="1" applyAlignment="1">
      <alignment horizontal="left" vertical="top" wrapText="1"/>
    </xf>
    <xf numFmtId="2" fontId="30" fillId="5" borderId="58" xfId="0" applyNumberFormat="1" applyFont="1" applyFill="1" applyBorder="1" applyAlignment="1" applyProtection="1">
      <alignment horizontal="center" vertical="center"/>
      <protection locked="0" hidden="1"/>
    </xf>
    <xf numFmtId="2" fontId="30" fillId="5" borderId="59" xfId="0" applyNumberFormat="1" applyFont="1" applyFill="1" applyBorder="1" applyAlignment="1" applyProtection="1">
      <alignment horizontal="center" vertical="center"/>
      <protection locked="0" hidden="1"/>
    </xf>
    <xf numFmtId="2" fontId="30" fillId="5" borderId="57" xfId="0" applyNumberFormat="1" applyFont="1" applyFill="1" applyBorder="1" applyAlignment="1" applyProtection="1">
      <alignment horizontal="center" vertical="center"/>
      <protection locked="0" hidden="1"/>
    </xf>
    <xf numFmtId="0" fontId="23" fillId="6" borderId="31" xfId="0" applyFont="1" applyFill="1" applyBorder="1" applyAlignment="1">
      <alignment horizontal="justify" vertical="center" wrapText="1"/>
    </xf>
    <xf numFmtId="0" fontId="23" fillId="6" borderId="38" xfId="0" applyFont="1" applyFill="1" applyBorder="1" applyAlignment="1">
      <alignment horizontal="justify" vertical="center" wrapText="1"/>
    </xf>
    <xf numFmtId="0" fontId="23" fillId="6" borderId="32" xfId="0" applyFont="1" applyFill="1" applyBorder="1" applyAlignment="1">
      <alignment horizontal="justify" vertical="center" wrapText="1"/>
    </xf>
    <xf numFmtId="0" fontId="23" fillId="6" borderId="40" xfId="0" applyFont="1" applyFill="1" applyBorder="1" applyAlignment="1">
      <alignment horizontal="justify" vertical="center" wrapText="1"/>
    </xf>
    <xf numFmtId="0" fontId="23" fillId="6" borderId="41" xfId="0" applyFont="1" applyFill="1" applyBorder="1" applyAlignment="1">
      <alignment horizontal="justify" vertical="center" wrapText="1"/>
    </xf>
    <xf numFmtId="0" fontId="23" fillId="6" borderId="42" xfId="0" applyFont="1" applyFill="1" applyBorder="1" applyAlignment="1">
      <alignment horizontal="justify" vertical="center" wrapText="1"/>
    </xf>
    <xf numFmtId="0" fontId="26" fillId="0" borderId="0" xfId="0" applyFont="1" applyAlignment="1">
      <alignment horizontal="left" wrapText="1"/>
    </xf>
    <xf numFmtId="0" fontId="23" fillId="6" borderId="49" xfId="0" applyFont="1" applyFill="1" applyBorder="1" applyAlignment="1">
      <alignment horizontal="justify" vertical="center" wrapText="1"/>
    </xf>
    <xf numFmtId="0" fontId="23" fillId="6" borderId="50" xfId="0" applyFont="1" applyFill="1" applyBorder="1" applyAlignment="1">
      <alignment horizontal="justify" vertical="center" wrapText="1"/>
    </xf>
    <xf numFmtId="0" fontId="23" fillId="6" borderId="51" xfId="0" applyFont="1" applyFill="1" applyBorder="1" applyAlignment="1">
      <alignment horizontal="justify" vertical="center" wrapText="1"/>
    </xf>
    <xf numFmtId="0" fontId="28" fillId="4" borderId="2" xfId="0" applyFont="1" applyFill="1" applyBorder="1" applyAlignment="1">
      <alignment horizontal="left" vertical="top" wrapText="1"/>
    </xf>
    <xf numFmtId="0" fontId="28" fillId="4" borderId="2" xfId="0" applyFont="1" applyFill="1" applyBorder="1" applyAlignment="1">
      <alignment horizontal="left" vertical="center" wrapText="1"/>
    </xf>
    <xf numFmtId="4" fontId="14" fillId="5" borderId="2" xfId="0" applyNumberFormat="1" applyFont="1" applyFill="1" applyBorder="1" applyAlignment="1" applyProtection="1">
      <alignment horizontal="center" vertical="center" wrapText="1"/>
      <protection locked="0"/>
    </xf>
    <xf numFmtId="4" fontId="41" fillId="4" borderId="54" xfId="0" applyNumberFormat="1" applyFont="1" applyFill="1" applyBorder="1" applyAlignment="1">
      <alignment horizontal="center" vertical="center" wrapText="1"/>
    </xf>
    <xf numFmtId="4" fontId="41" fillId="4" borderId="56" xfId="0" applyNumberFormat="1" applyFont="1" applyFill="1" applyBorder="1" applyAlignment="1">
      <alignment horizontal="center" vertical="center" wrapText="1"/>
    </xf>
    <xf numFmtId="4" fontId="14" fillId="5" borderId="58" xfId="0" applyNumberFormat="1" applyFont="1" applyFill="1" applyBorder="1" applyAlignment="1" applyProtection="1">
      <alignment horizontal="center" vertical="center" wrapText="1"/>
      <protection locked="0"/>
    </xf>
    <xf numFmtId="4" fontId="14" fillId="5" borderId="53" xfId="0" applyNumberFormat="1" applyFont="1" applyFill="1" applyBorder="1" applyAlignment="1" applyProtection="1">
      <alignment horizontal="center" vertical="center" wrapText="1"/>
      <protection locked="0"/>
    </xf>
    <xf numFmtId="4" fontId="14" fillId="4" borderId="54" xfId="0" applyNumberFormat="1" applyFont="1" applyFill="1" applyBorder="1" applyAlignment="1">
      <alignment horizontal="center" vertical="center" wrapText="1"/>
    </xf>
    <xf numFmtId="4" fontId="14" fillId="4" borderId="56" xfId="0" applyNumberFormat="1" applyFont="1" applyFill="1" applyBorder="1" applyAlignment="1">
      <alignment horizontal="center" vertical="center" wrapText="1"/>
    </xf>
    <xf numFmtId="0" fontId="14" fillId="5" borderId="55" xfId="0" applyFont="1" applyFill="1" applyBorder="1" applyAlignment="1" applyProtection="1">
      <alignment horizontal="left" vertical="center" wrapText="1"/>
      <protection locked="0"/>
    </xf>
    <xf numFmtId="0" fontId="14" fillId="5" borderId="2" xfId="0" applyFont="1" applyFill="1" applyBorder="1" applyAlignment="1" applyProtection="1">
      <alignment horizontal="left" vertical="center" wrapText="1"/>
      <protection locked="0"/>
    </xf>
    <xf numFmtId="0" fontId="40" fillId="0" borderId="0" xfId="0" applyFont="1" applyAlignment="1" applyProtection="1">
      <alignment horizontal="left" vertical="top" wrapText="1"/>
      <protection locked="0"/>
    </xf>
    <xf numFmtId="0" fontId="14" fillId="5" borderId="57" xfId="0" applyFont="1" applyFill="1" applyBorder="1" applyAlignment="1" applyProtection="1">
      <alignment horizontal="left" vertical="center" wrapText="1"/>
      <protection locked="0"/>
    </xf>
    <xf numFmtId="0" fontId="14" fillId="5" borderId="58" xfId="0" applyFont="1" applyFill="1" applyBorder="1" applyAlignment="1" applyProtection="1">
      <alignment horizontal="left" vertical="center" wrapText="1"/>
      <protection locked="0"/>
    </xf>
    <xf numFmtId="0" fontId="14" fillId="5" borderId="52" xfId="0" applyFont="1" applyFill="1" applyBorder="1" applyAlignment="1" applyProtection="1">
      <alignment horizontal="left" vertical="center" wrapText="1"/>
      <protection locked="0"/>
    </xf>
    <xf numFmtId="0" fontId="14" fillId="5" borderId="53" xfId="0" applyFont="1" applyFill="1" applyBorder="1" applyAlignment="1" applyProtection="1">
      <alignment horizontal="left" vertical="center" wrapText="1"/>
      <protection locked="0"/>
    </xf>
    <xf numFmtId="0" fontId="14" fillId="5" borderId="16" xfId="0" applyFont="1" applyFill="1" applyBorder="1" applyAlignment="1">
      <alignment horizontal="justify" vertical="center" wrapText="1"/>
    </xf>
    <xf numFmtId="0" fontId="14" fillId="5" borderId="32" xfId="0" applyFont="1" applyFill="1" applyBorder="1" applyAlignment="1">
      <alignment horizontal="justify" vertical="center" wrapText="1"/>
    </xf>
    <xf numFmtId="0" fontId="14" fillId="5" borderId="46" xfId="0" applyFont="1" applyFill="1" applyBorder="1" applyAlignment="1">
      <alignment horizontal="justify" vertical="center" wrapText="1"/>
    </xf>
    <xf numFmtId="0" fontId="14" fillId="5" borderId="42" xfId="0" applyFont="1" applyFill="1" applyBorder="1" applyAlignment="1">
      <alignment horizontal="justify" vertical="center" wrapText="1"/>
    </xf>
    <xf numFmtId="0" fontId="3" fillId="0" borderId="0" xfId="2" applyFont="1" applyAlignment="1">
      <alignment horizontal="left" wrapText="1"/>
    </xf>
    <xf numFmtId="0" fontId="14" fillId="7" borderId="44" xfId="0" applyFont="1" applyFill="1" applyBorder="1" applyAlignment="1">
      <alignment horizontal="justify" vertical="center" wrapText="1"/>
    </xf>
    <xf numFmtId="0" fontId="14" fillId="7" borderId="43" xfId="0" applyFont="1" applyFill="1" applyBorder="1" applyAlignment="1">
      <alignment horizontal="justify" vertical="center" wrapText="1"/>
    </xf>
    <xf numFmtId="0" fontId="14" fillId="7" borderId="45" xfId="0" applyFont="1" applyFill="1" applyBorder="1" applyAlignment="1">
      <alignment horizontal="justify" vertical="center" wrapText="1"/>
    </xf>
    <xf numFmtId="0" fontId="31" fillId="4" borderId="66" xfId="0" applyFont="1" applyFill="1" applyBorder="1" applyAlignment="1">
      <alignment horizontal="left" vertical="center"/>
    </xf>
    <xf numFmtId="0" fontId="31" fillId="4" borderId="67" xfId="0" applyFont="1" applyFill="1" applyBorder="1" applyAlignment="1">
      <alignment horizontal="left" vertical="center"/>
    </xf>
    <xf numFmtId="0" fontId="31" fillId="4" borderId="64" xfId="0" applyFont="1" applyFill="1" applyBorder="1" applyAlignment="1">
      <alignment horizontal="left" vertical="center"/>
    </xf>
    <xf numFmtId="0" fontId="31" fillId="4" borderId="65" xfId="0" applyFont="1" applyFill="1" applyBorder="1" applyAlignment="1">
      <alignment horizontal="left" vertical="center"/>
    </xf>
    <xf numFmtId="0" fontId="31" fillId="4" borderId="60" xfId="0" applyFont="1" applyFill="1" applyBorder="1" applyAlignment="1">
      <alignment horizontal="left" vertical="center"/>
    </xf>
    <xf numFmtId="0" fontId="31" fillId="4" borderId="61" xfId="0" applyFont="1" applyFill="1" applyBorder="1" applyAlignment="1">
      <alignment horizontal="left" vertical="center"/>
    </xf>
    <xf numFmtId="0" fontId="10" fillId="4" borderId="73" xfId="0" applyFont="1" applyFill="1" applyBorder="1" applyAlignment="1" applyProtection="1">
      <alignment horizontal="left" vertical="center" wrapText="1"/>
      <protection locked="0"/>
    </xf>
    <xf numFmtId="0" fontId="10" fillId="4" borderId="74" xfId="0" applyFont="1" applyFill="1" applyBorder="1" applyAlignment="1" applyProtection="1">
      <alignment horizontal="left" vertical="center" wrapText="1"/>
      <protection locked="0"/>
    </xf>
    <xf numFmtId="0" fontId="10" fillId="4" borderId="75" xfId="0" applyFont="1" applyFill="1" applyBorder="1" applyAlignment="1" applyProtection="1">
      <alignment horizontal="left" vertical="center" wrapText="1"/>
      <protection locked="0"/>
    </xf>
    <xf numFmtId="0" fontId="2" fillId="4" borderId="73" xfId="0" applyFont="1" applyFill="1" applyBorder="1" applyAlignment="1" applyProtection="1">
      <alignment horizontal="center" vertical="center" wrapText="1"/>
      <protection locked="0"/>
    </xf>
    <xf numFmtId="0" fontId="2" fillId="4" borderId="74" xfId="0" applyFont="1" applyFill="1" applyBorder="1" applyAlignment="1" applyProtection="1">
      <alignment horizontal="center" vertical="center" wrapText="1"/>
      <protection locked="0"/>
    </xf>
    <xf numFmtId="0" fontId="2" fillId="4" borderId="76"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2" fillId="5" borderId="3" xfId="0" applyFont="1" applyFill="1" applyBorder="1" applyAlignment="1" applyProtection="1">
      <alignment horizontal="left" vertical="center" wrapText="1"/>
      <protection locked="0"/>
    </xf>
    <xf numFmtId="0" fontId="2" fillId="5" borderId="4" xfId="0" applyFont="1" applyFill="1" applyBorder="1" applyAlignment="1" applyProtection="1">
      <alignment horizontal="left" vertical="center" wrapText="1"/>
      <protection locked="0"/>
    </xf>
    <xf numFmtId="0" fontId="2" fillId="5" borderId="3"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5" borderId="72" xfId="0" applyFont="1" applyFill="1" applyBorder="1" applyAlignment="1" applyProtection="1">
      <alignment horizontal="center" vertical="center" wrapText="1"/>
      <protection locked="0"/>
    </xf>
    <xf numFmtId="0" fontId="3" fillId="4" borderId="70" xfId="0" applyFont="1" applyFill="1" applyBorder="1" applyAlignment="1" applyProtection="1">
      <alignment horizontal="left" vertical="center" wrapText="1"/>
      <protection locked="0"/>
    </xf>
    <xf numFmtId="0" fontId="3" fillId="4" borderId="77" xfId="0" applyFont="1" applyFill="1" applyBorder="1" applyAlignment="1" applyProtection="1">
      <alignment horizontal="left" vertical="center" wrapText="1"/>
      <protection locked="0"/>
    </xf>
    <xf numFmtId="10" fontId="2" fillId="5" borderId="70" xfId="0" applyNumberFormat="1" applyFont="1" applyFill="1" applyBorder="1" applyAlignment="1" applyProtection="1">
      <alignment horizontal="center" vertical="center" wrapText="1"/>
      <protection locked="0"/>
    </xf>
    <xf numFmtId="10" fontId="2" fillId="5" borderId="71" xfId="0" applyNumberFormat="1" applyFont="1" applyFill="1" applyBorder="1" applyAlignment="1" applyProtection="1">
      <alignment horizontal="center" vertical="center" wrapText="1"/>
      <protection locked="0"/>
    </xf>
    <xf numFmtId="10" fontId="2" fillId="5" borderId="77" xfId="0" applyNumberFormat="1" applyFont="1" applyFill="1" applyBorder="1" applyAlignment="1" applyProtection="1">
      <alignment horizontal="center" vertical="center" wrapText="1"/>
      <protection locked="0"/>
    </xf>
    <xf numFmtId="0" fontId="3" fillId="4" borderId="3"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2" fillId="5" borderId="2" xfId="0" applyFont="1" applyFill="1" applyBorder="1" applyAlignment="1" applyProtection="1">
      <alignment horizontal="left" vertical="center" wrapText="1"/>
      <protection locked="0"/>
    </xf>
    <xf numFmtId="0" fontId="38" fillId="0" borderId="0" xfId="0" applyFont="1" applyAlignment="1" applyProtection="1">
      <alignment horizontal="left"/>
      <protection locked="0"/>
    </xf>
    <xf numFmtId="0" fontId="3" fillId="4" borderId="70" xfId="0" applyFont="1" applyFill="1" applyBorder="1" applyAlignment="1" applyProtection="1">
      <alignment horizontal="center" vertical="center" wrapText="1"/>
      <protection locked="0"/>
    </xf>
    <xf numFmtId="0" fontId="3" fillId="4" borderId="71" xfId="0" applyFont="1" applyFill="1" applyBorder="1" applyAlignment="1" applyProtection="1">
      <alignment horizontal="center" vertical="center" wrapText="1"/>
      <protection locked="0"/>
    </xf>
    <xf numFmtId="0" fontId="3" fillId="4" borderId="67" xfId="0" applyFont="1" applyFill="1" applyBorder="1" applyAlignment="1" applyProtection="1">
      <alignment horizontal="center" vertical="center" wrapText="1"/>
      <protection locked="0"/>
    </xf>
    <xf numFmtId="0" fontId="43" fillId="4" borderId="3" xfId="0" applyFont="1" applyFill="1" applyBorder="1" applyAlignment="1" applyProtection="1">
      <alignment horizontal="center" vertical="center" wrapText="1"/>
      <protection locked="0"/>
    </xf>
    <xf numFmtId="0" fontId="43" fillId="4" borderId="1" xfId="0" applyFont="1" applyFill="1" applyBorder="1" applyAlignment="1" applyProtection="1">
      <alignment horizontal="center" vertical="center" wrapText="1"/>
      <protection locked="0"/>
    </xf>
    <xf numFmtId="0" fontId="43" fillId="4" borderId="72"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5" borderId="56" xfId="0" applyFont="1" applyFill="1" applyBorder="1" applyAlignment="1" applyProtection="1">
      <alignment horizontal="center" vertical="center" wrapText="1"/>
      <protection locked="0"/>
    </xf>
    <xf numFmtId="0" fontId="20" fillId="4" borderId="2"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center" vertical="center" wrapText="1"/>
      <protection locked="0"/>
    </xf>
    <xf numFmtId="0" fontId="3" fillId="4" borderId="56"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4" fontId="0" fillId="4" borderId="2" xfId="0" applyNumberFormat="1" applyFill="1" applyBorder="1" applyAlignment="1">
      <alignment horizontal="center" vertical="center"/>
    </xf>
    <xf numFmtId="10" fontId="0" fillId="4" borderId="2" xfId="0" applyNumberFormat="1" applyFill="1" applyBorder="1" applyAlignment="1">
      <alignment horizontal="center" vertical="center"/>
    </xf>
    <xf numFmtId="0" fontId="12" fillId="5" borderId="2" xfId="0" applyFont="1" applyFill="1" applyBorder="1" applyAlignment="1" applyProtection="1">
      <alignment horizontal="center" vertical="center"/>
      <protection locked="0"/>
    </xf>
    <xf numFmtId="0" fontId="35" fillId="5" borderId="2" xfId="0" applyFont="1" applyFill="1" applyBorder="1" applyAlignment="1" applyProtection="1">
      <alignment horizontal="center" vertical="center"/>
      <protection locked="0"/>
    </xf>
    <xf numFmtId="0" fontId="26" fillId="4" borderId="2" xfId="0" applyFont="1" applyFill="1" applyBorder="1" applyAlignment="1">
      <alignment horizontal="left" vertical="center" wrapText="1"/>
    </xf>
    <xf numFmtId="0" fontId="31" fillId="5" borderId="2" xfId="0" applyFont="1" applyFill="1" applyBorder="1" applyAlignment="1" applyProtection="1">
      <alignment horizontal="left" vertical="top"/>
      <protection locked="0"/>
    </xf>
    <xf numFmtId="0" fontId="31" fillId="2" borderId="0" xfId="0" applyFont="1" applyFill="1" applyAlignment="1">
      <alignment horizontal="justify" vertical="center" wrapText="1"/>
    </xf>
    <xf numFmtId="0" fontId="26" fillId="4" borderId="2" xfId="0" applyFont="1" applyFill="1" applyBorder="1" applyAlignment="1">
      <alignment horizontal="left" vertical="top" wrapText="1"/>
    </xf>
    <xf numFmtId="0" fontId="31" fillId="5" borderId="3" xfId="0" applyFont="1" applyFill="1" applyBorder="1" applyAlignment="1" applyProtection="1">
      <alignment horizontal="left" vertical="top" wrapText="1"/>
      <protection locked="0"/>
    </xf>
    <xf numFmtId="0" fontId="31" fillId="5" borderId="1" xfId="0" applyFont="1" applyFill="1" applyBorder="1" applyAlignment="1" applyProtection="1">
      <alignment horizontal="left" vertical="top" wrapText="1"/>
      <protection locked="0"/>
    </xf>
    <xf numFmtId="0" fontId="31" fillId="5" borderId="4" xfId="0" applyFont="1" applyFill="1" applyBorder="1" applyAlignment="1" applyProtection="1">
      <alignment horizontal="left" vertical="top" wrapText="1"/>
      <protection locked="0"/>
    </xf>
    <xf numFmtId="0" fontId="31" fillId="5" borderId="3" xfId="0" applyFont="1" applyFill="1" applyBorder="1" applyAlignment="1" applyProtection="1">
      <alignment horizontal="justify" vertical="top" wrapText="1"/>
      <protection locked="0"/>
    </xf>
    <xf numFmtId="0" fontId="31" fillId="5" borderId="1" xfId="0" applyFont="1" applyFill="1" applyBorder="1" applyAlignment="1" applyProtection="1">
      <alignment horizontal="justify" vertical="top" wrapText="1"/>
      <protection locked="0"/>
    </xf>
    <xf numFmtId="0" fontId="31" fillId="5" borderId="4" xfId="0" applyFont="1" applyFill="1" applyBorder="1" applyAlignment="1" applyProtection="1">
      <alignment horizontal="justify" vertical="top" wrapText="1"/>
      <protection locked="0"/>
    </xf>
    <xf numFmtId="0" fontId="31" fillId="5" borderId="3" xfId="0" applyFont="1" applyFill="1" applyBorder="1" applyAlignment="1" applyProtection="1">
      <alignment horizontal="left" vertical="top"/>
      <protection locked="0"/>
    </xf>
    <xf numFmtId="0" fontId="31" fillId="5" borderId="1" xfId="0" applyFont="1" applyFill="1" applyBorder="1" applyAlignment="1" applyProtection="1">
      <alignment horizontal="left" vertical="top"/>
      <protection locked="0"/>
    </xf>
    <xf numFmtId="0" fontId="31" fillId="5" borderId="4" xfId="0" applyFont="1" applyFill="1" applyBorder="1" applyAlignment="1" applyProtection="1">
      <alignment horizontal="left" vertical="top"/>
      <protection locked="0"/>
    </xf>
    <xf numFmtId="0" fontId="32" fillId="2" borderId="0" xfId="0" applyFont="1" applyFill="1" applyAlignment="1">
      <alignment horizontal="center" vertical="center"/>
    </xf>
    <xf numFmtId="0" fontId="21" fillId="2" borderId="0" xfId="0" applyFont="1" applyFill="1" applyAlignment="1">
      <alignment horizontal="left" vertical="center" wrapText="1"/>
    </xf>
    <xf numFmtId="0" fontId="26" fillId="5" borderId="1" xfId="0" applyFont="1" applyFill="1" applyBorder="1" applyAlignment="1" applyProtection="1">
      <alignment horizontal="justify" vertical="top" wrapText="1"/>
      <protection locked="0"/>
    </xf>
    <xf numFmtId="0" fontId="26" fillId="5" borderId="4" xfId="0" applyFont="1" applyFill="1" applyBorder="1" applyAlignment="1" applyProtection="1">
      <alignment horizontal="justify" vertical="top" wrapText="1"/>
      <protection locked="0"/>
    </xf>
    <xf numFmtId="0" fontId="26" fillId="0" borderId="0" xfId="0" applyFont="1" applyAlignment="1">
      <alignment horizontal="center" vertical="center" textRotation="90"/>
    </xf>
    <xf numFmtId="0" fontId="31" fillId="0" borderId="0" xfId="0" applyFont="1" applyAlignment="1">
      <alignment horizontal="center" vertical="center"/>
    </xf>
    <xf numFmtId="0" fontId="47" fillId="4" borderId="2" xfId="1" applyFont="1" applyFill="1" applyBorder="1" applyAlignment="1" applyProtection="1">
      <alignment horizontal="left" vertical="center" wrapText="1"/>
      <protection hidden="1"/>
    </xf>
    <xf numFmtId="0" fontId="16" fillId="0" borderId="0" xfId="0" applyFont="1" applyAlignment="1"/>
  </cellXfs>
  <cellStyles count="4">
    <cellStyle name="Hyperlink" xfId="2" builtinId="8"/>
    <cellStyle name="Įprastas 2" xfId="1" xr:uid="{0ABAF960-9317-47C5-8E53-8DFA04966A7E}"/>
    <cellStyle name="Normal" xfId="0" builtinId="0"/>
    <cellStyle name="Percent" xfId="3" builtinId="5"/>
  </cellStyles>
  <dxfs count="6">
    <dxf>
      <fill>
        <patternFill>
          <bgColor rgb="FFFF5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13</xdr:row>
      <xdr:rowOff>190500</xdr:rowOff>
    </xdr:from>
    <xdr:to>
      <xdr:col>10</xdr:col>
      <xdr:colOff>9525</xdr:colOff>
      <xdr:row>14</xdr:row>
      <xdr:rowOff>9525</xdr:rowOff>
    </xdr:to>
    <xdr:cxnSp macro="">
      <xdr:nvCxnSpPr>
        <xdr:cNvPr id="2" name="Tiesioji jungtis 1">
          <a:extLst>
            <a:ext uri="{FF2B5EF4-FFF2-40B4-BE49-F238E27FC236}">
              <a16:creationId xmlns:a16="http://schemas.microsoft.com/office/drawing/2014/main" id="{D100F520-8987-4195-8E6F-01CAFB1AA1C0}"/>
            </a:ext>
          </a:extLst>
        </xdr:cNvPr>
        <xdr:cNvCxnSpPr/>
      </xdr:nvCxnSpPr>
      <xdr:spPr>
        <a:xfrm>
          <a:off x="38100" y="2578100"/>
          <a:ext cx="6066155" cy="8255"/>
        </a:xfrm>
        <a:prstGeom prst="line">
          <a:avLst/>
        </a:prstGeom>
        <a:ln w="9525"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4</xdr:col>
      <xdr:colOff>22282</xdr:colOff>
      <xdr:row>6</xdr:row>
      <xdr:rowOff>171451</xdr:rowOff>
    </xdr:from>
    <xdr:ext cx="206318" cy="230504"/>
    <xdr:pic>
      <xdr:nvPicPr>
        <xdr:cNvPr id="3" name="Paveikslėlis 2">
          <a:extLst>
            <a:ext uri="{FF2B5EF4-FFF2-40B4-BE49-F238E27FC236}">
              <a16:creationId xmlns:a16="http://schemas.microsoft.com/office/drawing/2014/main" id="{1A3438A8-3DAB-4EEA-9FDC-749BBC79BE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3222" y="1278891"/>
          <a:ext cx="206318" cy="230504"/>
        </a:xfrm>
        <a:prstGeom prst="rect">
          <a:avLst/>
        </a:prstGeom>
      </xdr:spPr>
    </xdr:pic>
    <xdr:clientData/>
  </xdr:oneCellAnchor>
  <xdr:twoCellAnchor>
    <xdr:from>
      <xdr:col>4</xdr:col>
      <xdr:colOff>657225</xdr:colOff>
      <xdr:row>8</xdr:row>
      <xdr:rowOff>0</xdr:rowOff>
    </xdr:from>
    <xdr:to>
      <xdr:col>4</xdr:col>
      <xdr:colOff>657225</xdr:colOff>
      <xdr:row>8</xdr:row>
      <xdr:rowOff>180975</xdr:rowOff>
    </xdr:to>
    <xdr:cxnSp macro="">
      <xdr:nvCxnSpPr>
        <xdr:cNvPr id="4" name="Tiesioji rodyklės jungtis 3">
          <a:extLst>
            <a:ext uri="{FF2B5EF4-FFF2-40B4-BE49-F238E27FC236}">
              <a16:creationId xmlns:a16="http://schemas.microsoft.com/office/drawing/2014/main" id="{3312BDEE-F8EF-4D0A-BAC6-8F92E4D76E90}"/>
            </a:ext>
          </a:extLst>
        </xdr:cNvPr>
        <xdr:cNvCxnSpPr/>
      </xdr:nvCxnSpPr>
      <xdr:spPr>
        <a:xfrm>
          <a:off x="3049905" y="1473200"/>
          <a:ext cx="0" cy="1822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10</xdr:row>
      <xdr:rowOff>9525</xdr:rowOff>
    </xdr:from>
    <xdr:to>
      <xdr:col>4</xdr:col>
      <xdr:colOff>666750</xdr:colOff>
      <xdr:row>11</xdr:row>
      <xdr:rowOff>9525</xdr:rowOff>
    </xdr:to>
    <xdr:cxnSp macro="">
      <xdr:nvCxnSpPr>
        <xdr:cNvPr id="5" name="Tiesioji rodyklės jungtis 4">
          <a:extLst>
            <a:ext uri="{FF2B5EF4-FFF2-40B4-BE49-F238E27FC236}">
              <a16:creationId xmlns:a16="http://schemas.microsoft.com/office/drawing/2014/main" id="{35DCAE7A-7E03-47A9-87E7-AAEFBB5ABDC4}"/>
            </a:ext>
          </a:extLst>
        </xdr:cNvPr>
        <xdr:cNvCxnSpPr/>
      </xdr:nvCxnSpPr>
      <xdr:spPr>
        <a:xfrm>
          <a:off x="3044190" y="1849755"/>
          <a:ext cx="0" cy="184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695325</xdr:colOff>
      <xdr:row>12</xdr:row>
      <xdr:rowOff>19050</xdr:rowOff>
    </xdr:from>
    <xdr:to>
      <xdr:col>4</xdr:col>
      <xdr:colOff>1362075</xdr:colOff>
      <xdr:row>13</xdr:row>
      <xdr:rowOff>123825</xdr:rowOff>
    </xdr:to>
    <xdr:cxnSp macro="">
      <xdr:nvCxnSpPr>
        <xdr:cNvPr id="6" name="Tiesioji rodyklės jungtis 5">
          <a:extLst>
            <a:ext uri="{FF2B5EF4-FFF2-40B4-BE49-F238E27FC236}">
              <a16:creationId xmlns:a16="http://schemas.microsoft.com/office/drawing/2014/main" id="{8BC03A04-3F22-4AA1-AC1F-3E410017EE62}"/>
            </a:ext>
          </a:extLst>
        </xdr:cNvPr>
        <xdr:cNvCxnSpPr/>
      </xdr:nvCxnSpPr>
      <xdr:spPr>
        <a:xfrm>
          <a:off x="3049905" y="2231390"/>
          <a:ext cx="0" cy="2851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647700</xdr:colOff>
      <xdr:row>8</xdr:row>
      <xdr:rowOff>0</xdr:rowOff>
    </xdr:from>
    <xdr:to>
      <xdr:col>6</xdr:col>
      <xdr:colOff>657225</xdr:colOff>
      <xdr:row>11</xdr:row>
      <xdr:rowOff>19050</xdr:rowOff>
    </xdr:to>
    <xdr:cxnSp macro="">
      <xdr:nvCxnSpPr>
        <xdr:cNvPr id="7" name="Tiesioji rodyklės jungtis 6">
          <a:extLst>
            <a:ext uri="{FF2B5EF4-FFF2-40B4-BE49-F238E27FC236}">
              <a16:creationId xmlns:a16="http://schemas.microsoft.com/office/drawing/2014/main" id="{0ECD3327-E351-452F-827C-5D117B02EF1E}"/>
            </a:ext>
          </a:extLst>
        </xdr:cNvPr>
        <xdr:cNvCxnSpPr/>
      </xdr:nvCxnSpPr>
      <xdr:spPr>
        <a:xfrm>
          <a:off x="4267200" y="1473200"/>
          <a:ext cx="1905" cy="5740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7</xdr:row>
      <xdr:rowOff>0</xdr:rowOff>
    </xdr:from>
    <xdr:ext cx="206318" cy="238124"/>
    <xdr:pic>
      <xdr:nvPicPr>
        <xdr:cNvPr id="8" name="Paveikslėlis 7">
          <a:extLst>
            <a:ext uri="{FF2B5EF4-FFF2-40B4-BE49-F238E27FC236}">
              <a16:creationId xmlns:a16="http://schemas.microsoft.com/office/drawing/2014/main" id="{BDCAD604-EBC7-41E2-AC8C-EAA779089B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7600" y="1289050"/>
          <a:ext cx="206318" cy="238124"/>
        </a:xfrm>
        <a:prstGeom prst="rect">
          <a:avLst/>
        </a:prstGeom>
      </xdr:spPr>
    </xdr:pic>
    <xdr:clientData/>
  </xdr:oneCellAnchor>
  <xdr:twoCellAnchor>
    <xdr:from>
      <xdr:col>6</xdr:col>
      <xdr:colOff>9525</xdr:colOff>
      <xdr:row>12</xdr:row>
      <xdr:rowOff>9525</xdr:rowOff>
    </xdr:from>
    <xdr:to>
      <xdr:col>6</xdr:col>
      <xdr:colOff>657226</xdr:colOff>
      <xdr:row>13</xdr:row>
      <xdr:rowOff>104775</xdr:rowOff>
    </xdr:to>
    <xdr:cxnSp macro="">
      <xdr:nvCxnSpPr>
        <xdr:cNvPr id="9" name="Tiesioji rodyklės jungtis 8">
          <a:extLst>
            <a:ext uri="{FF2B5EF4-FFF2-40B4-BE49-F238E27FC236}">
              <a16:creationId xmlns:a16="http://schemas.microsoft.com/office/drawing/2014/main" id="{5E12A5C0-046A-4243-8A42-A55AEA2AED68}"/>
            </a:ext>
          </a:extLst>
        </xdr:cNvPr>
        <xdr:cNvCxnSpPr/>
      </xdr:nvCxnSpPr>
      <xdr:spPr>
        <a:xfrm flipH="1">
          <a:off x="3665855" y="2218055"/>
          <a:ext cx="603251" cy="2819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19</xdr:row>
      <xdr:rowOff>0</xdr:rowOff>
    </xdr:from>
    <xdr:ext cx="206318" cy="240029"/>
    <xdr:pic>
      <xdr:nvPicPr>
        <xdr:cNvPr id="10" name="Paveikslėlis 9">
          <a:extLst>
            <a:ext uri="{FF2B5EF4-FFF2-40B4-BE49-F238E27FC236}">
              <a16:creationId xmlns:a16="http://schemas.microsoft.com/office/drawing/2014/main" id="{EC80BEAF-0C27-4E50-BE64-512003C346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7600" y="3498850"/>
          <a:ext cx="206318" cy="240029"/>
        </a:xfrm>
        <a:prstGeom prst="rect">
          <a:avLst/>
        </a:prstGeom>
      </xdr:spPr>
    </xdr:pic>
    <xdr:clientData/>
  </xdr:oneCellAnchor>
  <xdr:twoCellAnchor>
    <xdr:from>
      <xdr:col>2</xdr:col>
      <xdr:colOff>1362075</xdr:colOff>
      <xdr:row>9</xdr:row>
      <xdr:rowOff>142875</xdr:rowOff>
    </xdr:from>
    <xdr:to>
      <xdr:col>4</xdr:col>
      <xdr:colOff>0</xdr:colOff>
      <xdr:row>9</xdr:row>
      <xdr:rowOff>152400</xdr:rowOff>
    </xdr:to>
    <xdr:cxnSp macro="">
      <xdr:nvCxnSpPr>
        <xdr:cNvPr id="11" name="Tiesioji rodyklės jungtis 10">
          <a:extLst>
            <a:ext uri="{FF2B5EF4-FFF2-40B4-BE49-F238E27FC236}">
              <a16:creationId xmlns:a16="http://schemas.microsoft.com/office/drawing/2014/main" id="{F95582B9-883F-4412-8DA8-34F9A7AB1041}"/>
            </a:ext>
          </a:extLst>
        </xdr:cNvPr>
        <xdr:cNvCxnSpPr/>
      </xdr:nvCxnSpPr>
      <xdr:spPr>
        <a:xfrm flipH="1" flipV="1">
          <a:off x="1826895" y="1801495"/>
          <a:ext cx="611505" cy="82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13</xdr:row>
      <xdr:rowOff>133350</xdr:rowOff>
    </xdr:from>
    <xdr:to>
      <xdr:col>6</xdr:col>
      <xdr:colOff>476250</xdr:colOff>
      <xdr:row>15</xdr:row>
      <xdr:rowOff>9525</xdr:rowOff>
    </xdr:to>
    <xdr:cxnSp macro="">
      <xdr:nvCxnSpPr>
        <xdr:cNvPr id="12" name="Tiesioji rodyklės jungtis 11">
          <a:extLst>
            <a:ext uri="{FF2B5EF4-FFF2-40B4-BE49-F238E27FC236}">
              <a16:creationId xmlns:a16="http://schemas.microsoft.com/office/drawing/2014/main" id="{BBCEFC84-3DC7-4CC6-A4D7-B74E35365BB3}"/>
            </a:ext>
          </a:extLst>
        </xdr:cNvPr>
        <xdr:cNvCxnSpPr/>
      </xdr:nvCxnSpPr>
      <xdr:spPr>
        <a:xfrm>
          <a:off x="3679190" y="2529840"/>
          <a:ext cx="457200" cy="2406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16</xdr:row>
      <xdr:rowOff>9525</xdr:rowOff>
    </xdr:from>
    <xdr:to>
      <xdr:col>6</xdr:col>
      <xdr:colOff>666750</xdr:colOff>
      <xdr:row>17</xdr:row>
      <xdr:rowOff>28575</xdr:rowOff>
    </xdr:to>
    <xdr:cxnSp macro="">
      <xdr:nvCxnSpPr>
        <xdr:cNvPr id="13" name="Tiesioji rodyklės jungtis 12">
          <a:extLst>
            <a:ext uri="{FF2B5EF4-FFF2-40B4-BE49-F238E27FC236}">
              <a16:creationId xmlns:a16="http://schemas.microsoft.com/office/drawing/2014/main" id="{BB821219-9D6C-4931-B0E0-930D77E1C25C}"/>
            </a:ext>
          </a:extLst>
        </xdr:cNvPr>
        <xdr:cNvCxnSpPr/>
      </xdr:nvCxnSpPr>
      <xdr:spPr>
        <a:xfrm>
          <a:off x="4263390" y="2954655"/>
          <a:ext cx="0" cy="2057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20</xdr:row>
      <xdr:rowOff>9525</xdr:rowOff>
    </xdr:from>
    <xdr:to>
      <xdr:col>6</xdr:col>
      <xdr:colOff>685800</xdr:colOff>
      <xdr:row>21</xdr:row>
      <xdr:rowOff>19050</xdr:rowOff>
    </xdr:to>
    <xdr:cxnSp macro="">
      <xdr:nvCxnSpPr>
        <xdr:cNvPr id="14" name="Tiesioji rodyklės jungtis 13">
          <a:extLst>
            <a:ext uri="{FF2B5EF4-FFF2-40B4-BE49-F238E27FC236}">
              <a16:creationId xmlns:a16="http://schemas.microsoft.com/office/drawing/2014/main" id="{A925EBD7-8C91-493D-8774-5C4131E9E0A3}"/>
            </a:ext>
          </a:extLst>
        </xdr:cNvPr>
        <xdr:cNvCxnSpPr/>
      </xdr:nvCxnSpPr>
      <xdr:spPr>
        <a:xfrm>
          <a:off x="4267200" y="3691255"/>
          <a:ext cx="0" cy="1974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800100</xdr:colOff>
      <xdr:row>13</xdr:row>
      <xdr:rowOff>123825</xdr:rowOff>
    </xdr:from>
    <xdr:to>
      <xdr:col>4</xdr:col>
      <xdr:colOff>1333500</xdr:colOff>
      <xdr:row>14</xdr:row>
      <xdr:rowOff>180975</xdr:rowOff>
    </xdr:to>
    <xdr:cxnSp macro="">
      <xdr:nvCxnSpPr>
        <xdr:cNvPr id="15" name="Tiesioji rodyklės jungtis 14">
          <a:extLst>
            <a:ext uri="{FF2B5EF4-FFF2-40B4-BE49-F238E27FC236}">
              <a16:creationId xmlns:a16="http://schemas.microsoft.com/office/drawing/2014/main" id="{431369B5-0441-465A-85DE-4654D94075C7}"/>
            </a:ext>
          </a:extLst>
        </xdr:cNvPr>
        <xdr:cNvCxnSpPr/>
      </xdr:nvCxnSpPr>
      <xdr:spPr>
        <a:xfrm flipH="1">
          <a:off x="3048000" y="2516505"/>
          <a:ext cx="0" cy="2438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1362075</xdr:colOff>
      <xdr:row>17</xdr:row>
      <xdr:rowOff>95250</xdr:rowOff>
    </xdr:from>
    <xdr:to>
      <xdr:col>7</xdr:col>
      <xdr:colOff>361950</xdr:colOff>
      <xdr:row>17</xdr:row>
      <xdr:rowOff>95250</xdr:rowOff>
    </xdr:to>
    <xdr:cxnSp macro="">
      <xdr:nvCxnSpPr>
        <xdr:cNvPr id="16" name="Tiesioji rodyklės jungtis 15">
          <a:extLst>
            <a:ext uri="{FF2B5EF4-FFF2-40B4-BE49-F238E27FC236}">
              <a16:creationId xmlns:a16="http://schemas.microsoft.com/office/drawing/2014/main" id="{5350E410-F7CF-4FAF-9A0B-25906905DE29}"/>
            </a:ext>
          </a:extLst>
        </xdr:cNvPr>
        <xdr:cNvCxnSpPr/>
      </xdr:nvCxnSpPr>
      <xdr:spPr>
        <a:xfrm flipH="1">
          <a:off x="4265295" y="3228340"/>
          <a:ext cx="36639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19049</xdr:colOff>
      <xdr:row>7</xdr:row>
      <xdr:rowOff>123825</xdr:rowOff>
    </xdr:from>
    <xdr:to>
      <xdr:col>7</xdr:col>
      <xdr:colOff>352424</xdr:colOff>
      <xdr:row>17</xdr:row>
      <xdr:rowOff>95250</xdr:rowOff>
    </xdr:to>
    <xdr:cxnSp macro="">
      <xdr:nvCxnSpPr>
        <xdr:cNvPr id="17" name="Alkūninė jungtis 16">
          <a:extLst>
            <a:ext uri="{FF2B5EF4-FFF2-40B4-BE49-F238E27FC236}">
              <a16:creationId xmlns:a16="http://schemas.microsoft.com/office/drawing/2014/main" id="{FB4FED73-7E84-45B5-99A7-672B9605470A}"/>
            </a:ext>
          </a:extLst>
        </xdr:cNvPr>
        <xdr:cNvCxnSpPr/>
      </xdr:nvCxnSpPr>
      <xdr:spPr>
        <a:xfrm rot="16200000" flipH="1">
          <a:off x="3542664" y="2152650"/>
          <a:ext cx="1816735" cy="334645"/>
        </a:xfrm>
        <a:prstGeom prst="bentConnector3">
          <a:avLst>
            <a:gd name="adj1" fmla="val 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18</xdr:row>
      <xdr:rowOff>0</xdr:rowOff>
    </xdr:from>
    <xdr:to>
      <xdr:col>6</xdr:col>
      <xdr:colOff>685800</xdr:colOff>
      <xdr:row>19</xdr:row>
      <xdr:rowOff>9525</xdr:rowOff>
    </xdr:to>
    <xdr:cxnSp macro="">
      <xdr:nvCxnSpPr>
        <xdr:cNvPr id="18" name="Tiesioji rodyklės jungtis 17">
          <a:extLst>
            <a:ext uri="{FF2B5EF4-FFF2-40B4-BE49-F238E27FC236}">
              <a16:creationId xmlns:a16="http://schemas.microsoft.com/office/drawing/2014/main" id="{E769B936-8EB1-4452-8356-9FB29BA0DC34}"/>
            </a:ext>
          </a:extLst>
        </xdr:cNvPr>
        <xdr:cNvCxnSpPr/>
      </xdr:nvCxnSpPr>
      <xdr:spPr>
        <a:xfrm flipV="1">
          <a:off x="4267200" y="3314700"/>
          <a:ext cx="0" cy="1924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7</xdr:row>
      <xdr:rowOff>0</xdr:rowOff>
    </xdr:from>
    <xdr:ext cx="206318" cy="238124"/>
    <xdr:pic>
      <xdr:nvPicPr>
        <xdr:cNvPr id="19" name="Paveikslėlis 18">
          <a:extLst>
            <a:ext uri="{FF2B5EF4-FFF2-40B4-BE49-F238E27FC236}">
              <a16:creationId xmlns:a16="http://schemas.microsoft.com/office/drawing/2014/main" id="{235E2028-9343-4117-B76A-D47BF1BBD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1289050"/>
          <a:ext cx="206318" cy="238124"/>
        </a:xfrm>
        <a:prstGeom prst="rect">
          <a:avLst/>
        </a:prstGeom>
      </xdr:spPr>
    </xdr:pic>
    <xdr:clientData/>
  </xdr:oneCellAnchor>
  <xdr:twoCellAnchor>
    <xdr:from>
      <xdr:col>2</xdr:col>
      <xdr:colOff>647700</xdr:colOff>
      <xdr:row>7</xdr:row>
      <xdr:rowOff>190500</xdr:rowOff>
    </xdr:from>
    <xdr:to>
      <xdr:col>2</xdr:col>
      <xdr:colOff>647700</xdr:colOff>
      <xdr:row>9</xdr:row>
      <xdr:rowOff>0</xdr:rowOff>
    </xdr:to>
    <xdr:cxnSp macro="">
      <xdr:nvCxnSpPr>
        <xdr:cNvPr id="20" name="Tiesioji rodyklės jungtis 19">
          <a:extLst>
            <a:ext uri="{FF2B5EF4-FFF2-40B4-BE49-F238E27FC236}">
              <a16:creationId xmlns:a16="http://schemas.microsoft.com/office/drawing/2014/main" id="{CEFB5E75-1B53-41BF-B2F5-AD215DF3426F}"/>
            </a:ext>
          </a:extLst>
        </xdr:cNvPr>
        <xdr:cNvCxnSpPr/>
      </xdr:nvCxnSpPr>
      <xdr:spPr>
        <a:xfrm>
          <a:off x="1828800" y="1473200"/>
          <a:ext cx="0" cy="184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1371600</xdr:colOff>
      <xdr:row>7</xdr:row>
      <xdr:rowOff>104776</xdr:rowOff>
    </xdr:from>
    <xdr:to>
      <xdr:col>4</xdr:col>
      <xdr:colOff>22282</xdr:colOff>
      <xdr:row>9</xdr:row>
      <xdr:rowOff>66675</xdr:rowOff>
    </xdr:to>
    <xdr:cxnSp macro="">
      <xdr:nvCxnSpPr>
        <xdr:cNvPr id="21" name="Tiesioji rodyklės jungtis 20">
          <a:extLst>
            <a:ext uri="{FF2B5EF4-FFF2-40B4-BE49-F238E27FC236}">
              <a16:creationId xmlns:a16="http://schemas.microsoft.com/office/drawing/2014/main" id="{2995CDA0-9701-4E7E-B629-DB8DC339B5F9}"/>
            </a:ext>
          </a:extLst>
        </xdr:cNvPr>
        <xdr:cNvCxnSpPr>
          <a:stCxn id="3" idx="1"/>
        </xdr:cNvCxnSpPr>
      </xdr:nvCxnSpPr>
      <xdr:spPr>
        <a:xfrm flipH="1">
          <a:off x="1828800" y="1395096"/>
          <a:ext cx="634422" cy="3301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15</xdr:row>
      <xdr:rowOff>161925</xdr:rowOff>
    </xdr:from>
    <xdr:to>
      <xdr:col>4</xdr:col>
      <xdr:colOff>666750</xdr:colOff>
      <xdr:row>17</xdr:row>
      <xdr:rowOff>0</xdr:rowOff>
    </xdr:to>
    <xdr:cxnSp macro="">
      <xdr:nvCxnSpPr>
        <xdr:cNvPr id="22" name="Tiesioji rodyklės jungtis 21">
          <a:extLst>
            <a:ext uri="{FF2B5EF4-FFF2-40B4-BE49-F238E27FC236}">
              <a16:creationId xmlns:a16="http://schemas.microsoft.com/office/drawing/2014/main" id="{D18F00C9-26EB-4680-8428-EAF401CA2AC7}"/>
            </a:ext>
          </a:extLst>
        </xdr:cNvPr>
        <xdr:cNvCxnSpPr/>
      </xdr:nvCxnSpPr>
      <xdr:spPr>
        <a:xfrm>
          <a:off x="3044190" y="2922905"/>
          <a:ext cx="0" cy="2076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22282</xdr:colOff>
      <xdr:row>18</xdr:row>
      <xdr:rowOff>171451</xdr:rowOff>
    </xdr:from>
    <xdr:ext cx="206318" cy="247649"/>
    <xdr:pic>
      <xdr:nvPicPr>
        <xdr:cNvPr id="23" name="Paveikslėlis 22">
          <a:extLst>
            <a:ext uri="{FF2B5EF4-FFF2-40B4-BE49-F238E27FC236}">
              <a16:creationId xmlns:a16="http://schemas.microsoft.com/office/drawing/2014/main" id="{3F51903F-2CED-4874-ADA7-53FA31FB4B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3222" y="3488691"/>
          <a:ext cx="206318" cy="247649"/>
        </a:xfrm>
        <a:prstGeom prst="rect">
          <a:avLst/>
        </a:prstGeom>
      </xdr:spPr>
    </xdr:pic>
    <xdr:clientData/>
  </xdr:oneCellAnchor>
  <xdr:twoCellAnchor>
    <xdr:from>
      <xdr:col>4</xdr:col>
      <xdr:colOff>666750</xdr:colOff>
      <xdr:row>18</xdr:row>
      <xdr:rowOff>1</xdr:rowOff>
    </xdr:from>
    <xdr:to>
      <xdr:col>4</xdr:col>
      <xdr:colOff>666751</xdr:colOff>
      <xdr:row>18</xdr:row>
      <xdr:rowOff>171450</xdr:rowOff>
    </xdr:to>
    <xdr:cxnSp macro="">
      <xdr:nvCxnSpPr>
        <xdr:cNvPr id="24" name="Tiesioji rodyklės jungtis 23">
          <a:extLst>
            <a:ext uri="{FF2B5EF4-FFF2-40B4-BE49-F238E27FC236}">
              <a16:creationId xmlns:a16="http://schemas.microsoft.com/office/drawing/2014/main" id="{4C0B8F33-C0F9-492A-AE8F-55BC396C19B8}"/>
            </a:ext>
          </a:extLst>
        </xdr:cNvPr>
        <xdr:cNvCxnSpPr/>
      </xdr:nvCxnSpPr>
      <xdr:spPr>
        <a:xfrm flipV="1">
          <a:off x="3044190" y="3314701"/>
          <a:ext cx="1" cy="1739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1136669</xdr:colOff>
      <xdr:row>33</xdr:row>
      <xdr:rowOff>85725</xdr:rowOff>
    </xdr:from>
    <xdr:ext cx="269850" cy="323850"/>
    <xdr:pic>
      <xdr:nvPicPr>
        <xdr:cNvPr id="25" name="Paveikslėlis 24">
          <a:extLst>
            <a:ext uri="{FF2B5EF4-FFF2-40B4-BE49-F238E27FC236}">
              <a16:creationId xmlns:a16="http://schemas.microsoft.com/office/drawing/2014/main" id="{B5ED29DB-A803-436F-BFB7-8C2AA5A153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0089" y="6161405"/>
          <a:ext cx="269850" cy="323850"/>
        </a:xfrm>
        <a:prstGeom prst="rect">
          <a:avLst/>
        </a:prstGeom>
      </xdr:spPr>
    </xdr:pic>
    <xdr:clientData/>
  </xdr:oneCellAnchor>
  <xdr:oneCellAnchor>
    <xdr:from>
      <xdr:col>4</xdr:col>
      <xdr:colOff>1362075</xdr:colOff>
      <xdr:row>3</xdr:row>
      <xdr:rowOff>61019</xdr:rowOff>
    </xdr:from>
    <xdr:ext cx="357571" cy="363796"/>
    <xdr:pic>
      <xdr:nvPicPr>
        <xdr:cNvPr id="26" name="Paveikslėlis 25">
          <a:extLst>
            <a:ext uri="{FF2B5EF4-FFF2-40B4-BE49-F238E27FC236}">
              <a16:creationId xmlns:a16="http://schemas.microsoft.com/office/drawing/2014/main" id="{96557A11-40F3-4781-A440-AFD6C3204E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6095" y="616009"/>
          <a:ext cx="357571" cy="363796"/>
        </a:xfrm>
        <a:prstGeom prst="rect">
          <a:avLst/>
        </a:prstGeom>
      </xdr:spPr>
    </xdr:pic>
    <xdr:clientData/>
  </xdr:oneCellAnchor>
  <xdr:twoCellAnchor>
    <xdr:from>
      <xdr:col>5</xdr:col>
      <xdr:colOff>9525</xdr:colOff>
      <xdr:row>5</xdr:row>
      <xdr:rowOff>19050</xdr:rowOff>
    </xdr:from>
    <xdr:to>
      <xdr:col>5</xdr:col>
      <xdr:colOff>752475</xdr:colOff>
      <xdr:row>9</xdr:row>
      <xdr:rowOff>123825</xdr:rowOff>
    </xdr:to>
    <xdr:cxnSp macro="">
      <xdr:nvCxnSpPr>
        <xdr:cNvPr id="27" name="Tiesioji rodyklės jungtis 26">
          <a:extLst>
            <a:ext uri="{FF2B5EF4-FFF2-40B4-BE49-F238E27FC236}">
              <a16:creationId xmlns:a16="http://schemas.microsoft.com/office/drawing/2014/main" id="{77287EFA-14E2-4A93-8427-3F8902A7B7B7}"/>
            </a:ext>
          </a:extLst>
        </xdr:cNvPr>
        <xdr:cNvCxnSpPr/>
      </xdr:nvCxnSpPr>
      <xdr:spPr>
        <a:xfrm flipH="1">
          <a:off x="3056255" y="942340"/>
          <a:ext cx="599440" cy="837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1133475</xdr:colOff>
      <xdr:row>34</xdr:row>
      <xdr:rowOff>57150</xdr:rowOff>
    </xdr:from>
    <xdr:ext cx="321376" cy="386656"/>
    <xdr:pic>
      <xdr:nvPicPr>
        <xdr:cNvPr id="28" name="Paveikslėlis 27">
          <a:extLst>
            <a:ext uri="{FF2B5EF4-FFF2-40B4-BE49-F238E27FC236}">
              <a16:creationId xmlns:a16="http://schemas.microsoft.com/office/drawing/2014/main" id="{7FE7676D-9370-4116-946B-EACB521742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6895" y="6320790"/>
          <a:ext cx="321376" cy="38665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sidikerskyte/Desktop/e-komercijos%20modelis/Biud&#382;e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pas1"/>
      <sheetName val="Lapas2"/>
      <sheetName val="Lapas4"/>
      <sheetName val="Geras_fiksuoti"/>
      <sheetName val="geras detalizavimas"/>
    </sheetNames>
    <sheetDataSet>
      <sheetData sheetId="0" refreshError="1"/>
      <sheetData sheetId="1" refreshError="1"/>
      <sheetData sheetId="2" refreshError="1"/>
      <sheetData sheetId="3" refreshError="1"/>
      <sheetData sheetId="4"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s://ec.europa.eu/eurostat/web/products-manuals-and-guidelines/-/ks-01-18-852"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ec.europa.eu/eurostat/web/products-manuals-and-guidelines/-/ks-01-18-8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F9B9-650C-4260-B004-FD002D6643C9}">
  <dimension ref="A1:M25"/>
  <sheetViews>
    <sheetView zoomScale="115" zoomScaleNormal="115" workbookViewId="0">
      <selection activeCell="B19" sqref="B19:M19"/>
    </sheetView>
  </sheetViews>
  <sheetFormatPr defaultRowHeight="14.45"/>
  <cols>
    <col min="3" max="3" width="8.85546875" customWidth="1"/>
    <col min="4" max="4" width="12.42578125" customWidth="1"/>
    <col min="13" max="13" width="49.140625" customWidth="1"/>
  </cols>
  <sheetData>
    <row r="1" spans="1:13" ht="58.9" customHeight="1">
      <c r="A1" s="1"/>
      <c r="B1" s="2"/>
      <c r="C1" s="2"/>
      <c r="D1" s="2"/>
      <c r="E1" s="193" t="s">
        <v>0</v>
      </c>
      <c r="F1" s="193"/>
      <c r="G1" s="193"/>
      <c r="H1" s="193"/>
      <c r="I1" s="193"/>
      <c r="J1" s="193"/>
      <c r="K1" s="193"/>
      <c r="L1" s="193"/>
      <c r="M1" s="193"/>
    </row>
    <row r="2" spans="1:13">
      <c r="A2" s="1"/>
      <c r="B2" s="1"/>
      <c r="C2" s="1"/>
      <c r="D2" s="1"/>
      <c r="E2" s="1"/>
      <c r="F2" s="1"/>
      <c r="G2" s="1"/>
      <c r="H2" s="1"/>
      <c r="I2" s="1"/>
      <c r="J2" s="1"/>
      <c r="K2" s="1"/>
      <c r="L2" s="1"/>
      <c r="M2" s="1"/>
    </row>
    <row r="3" spans="1:13">
      <c r="A3" s="1"/>
      <c r="B3" s="194" t="s">
        <v>1</v>
      </c>
      <c r="C3" s="194"/>
      <c r="D3" s="194"/>
      <c r="E3" s="194"/>
      <c r="F3" s="194"/>
      <c r="G3" s="194"/>
      <c r="H3" s="194"/>
      <c r="I3" s="194"/>
      <c r="J3" s="194"/>
      <c r="K3" s="194"/>
      <c r="L3" s="194"/>
      <c r="M3" s="194"/>
    </row>
    <row r="4" spans="1:13">
      <c r="A4" s="1"/>
      <c r="B4" s="1"/>
      <c r="C4" s="1"/>
      <c r="D4" s="1"/>
      <c r="E4" s="91" t="s">
        <v>2</v>
      </c>
      <c r="F4" s="90"/>
      <c r="G4" s="90"/>
      <c r="H4" s="90"/>
      <c r="I4" s="90"/>
      <c r="J4" s="1"/>
      <c r="K4" s="1"/>
      <c r="L4" s="1"/>
      <c r="M4" s="1"/>
    </row>
    <row r="5" spans="1:13">
      <c r="A5" s="1"/>
      <c r="B5" s="3"/>
      <c r="C5" s="1"/>
      <c r="D5" s="1"/>
      <c r="E5" s="1"/>
      <c r="F5" s="1"/>
      <c r="G5" s="1"/>
      <c r="H5" s="1"/>
      <c r="I5" s="1"/>
      <c r="J5" s="1"/>
      <c r="K5" s="1"/>
      <c r="L5" s="1"/>
      <c r="M5" s="1"/>
    </row>
    <row r="6" spans="1:13">
      <c r="A6" s="1"/>
      <c r="B6" s="195" t="s">
        <v>3</v>
      </c>
      <c r="C6" s="196"/>
      <c r="D6" s="196"/>
      <c r="E6" s="196"/>
      <c r="F6" s="196"/>
      <c r="G6" s="196"/>
      <c r="H6" s="196"/>
      <c r="I6" s="196"/>
      <c r="J6" s="196"/>
      <c r="K6" s="196"/>
      <c r="L6" s="196"/>
      <c r="M6" s="197"/>
    </row>
    <row r="7" spans="1:13">
      <c r="A7" s="1"/>
      <c r="B7" s="179" t="s">
        <v>4</v>
      </c>
      <c r="C7" s="179"/>
      <c r="D7" s="179"/>
      <c r="E7" s="180"/>
      <c r="F7" s="180"/>
      <c r="G7" s="180"/>
      <c r="H7" s="180"/>
      <c r="I7" s="180"/>
      <c r="J7" s="180"/>
      <c r="K7" s="180"/>
      <c r="L7" s="180"/>
      <c r="M7" s="180"/>
    </row>
    <row r="8" spans="1:13">
      <c r="A8" s="1"/>
      <c r="B8" s="179" t="s">
        <v>5</v>
      </c>
      <c r="C8" s="179"/>
      <c r="D8" s="179"/>
      <c r="E8" s="192"/>
      <c r="F8" s="192"/>
      <c r="G8" s="192"/>
      <c r="H8" s="192"/>
      <c r="I8" s="192"/>
      <c r="J8" s="192"/>
      <c r="K8" s="192"/>
      <c r="L8" s="192"/>
      <c r="M8" s="192"/>
    </row>
    <row r="9" spans="1:13">
      <c r="A9" s="1"/>
      <c r="B9" s="179" t="s">
        <v>6</v>
      </c>
      <c r="C9" s="179"/>
      <c r="D9" s="179"/>
      <c r="E9" s="180"/>
      <c r="F9" s="180"/>
      <c r="G9" s="180"/>
      <c r="H9" s="180"/>
      <c r="I9" s="180"/>
      <c r="J9" s="180"/>
      <c r="K9" s="180"/>
      <c r="L9" s="180"/>
      <c r="M9" s="180"/>
    </row>
    <row r="10" spans="1:13">
      <c r="A10" s="1"/>
      <c r="B10" s="179" t="s">
        <v>7</v>
      </c>
      <c r="C10" s="179"/>
      <c r="D10" s="179"/>
      <c r="E10" s="181"/>
      <c r="F10" s="181"/>
      <c r="G10" s="181"/>
      <c r="H10" s="181"/>
      <c r="I10" s="181"/>
      <c r="J10" s="181"/>
      <c r="K10" s="181"/>
      <c r="L10" s="181"/>
      <c r="M10" s="181"/>
    </row>
    <row r="11" spans="1:13">
      <c r="A11" s="1"/>
      <c r="B11" s="4"/>
      <c r="C11" s="4"/>
      <c r="D11" s="4"/>
      <c r="E11" s="4"/>
      <c r="F11" s="4"/>
      <c r="G11" s="4"/>
      <c r="H11" s="1"/>
      <c r="I11" s="1"/>
      <c r="J11" s="1"/>
      <c r="K11" s="1"/>
      <c r="L11" s="1"/>
      <c r="M11" s="1"/>
    </row>
    <row r="12" spans="1:13" ht="27.6" customHeight="1">
      <c r="A12" s="1"/>
      <c r="B12" s="182" t="s">
        <v>8</v>
      </c>
      <c r="C12" s="182"/>
      <c r="D12" s="182"/>
      <c r="E12" s="182"/>
      <c r="F12" s="182"/>
      <c r="G12" s="182"/>
      <c r="H12" s="182"/>
      <c r="I12" s="182"/>
      <c r="J12" s="182"/>
      <c r="K12" s="182"/>
      <c r="L12" s="182"/>
      <c r="M12" s="182"/>
    </row>
    <row r="13" spans="1:13" ht="57.6" customHeight="1">
      <c r="A13" s="1"/>
      <c r="B13" s="183" t="s">
        <v>9</v>
      </c>
      <c r="C13" s="184"/>
      <c r="D13" s="184"/>
      <c r="E13" s="184"/>
      <c r="F13" s="184"/>
      <c r="G13" s="184"/>
      <c r="H13" s="184"/>
      <c r="I13" s="184"/>
      <c r="J13" s="184"/>
      <c r="K13" s="184"/>
      <c r="L13" s="184"/>
      <c r="M13" s="184"/>
    </row>
    <row r="14" spans="1:13" ht="69" customHeight="1">
      <c r="A14" s="1"/>
      <c r="B14" s="184" t="s">
        <v>10</v>
      </c>
      <c r="C14" s="184"/>
      <c r="D14" s="184"/>
      <c r="E14" s="184"/>
      <c r="F14" s="184"/>
      <c r="G14" s="184"/>
      <c r="H14" s="184"/>
      <c r="I14" s="184"/>
      <c r="J14" s="184"/>
      <c r="K14" s="184"/>
      <c r="L14" s="184"/>
      <c r="M14" s="184"/>
    </row>
    <row r="15" spans="1:13" ht="63" customHeight="1">
      <c r="A15" s="1"/>
      <c r="B15" s="185" t="s">
        <v>11</v>
      </c>
      <c r="C15" s="184"/>
      <c r="D15" s="184"/>
      <c r="E15" s="184"/>
      <c r="F15" s="184"/>
      <c r="G15" s="184"/>
      <c r="H15" s="184"/>
      <c r="I15" s="184"/>
      <c r="J15" s="184"/>
      <c r="K15" s="184"/>
      <c r="L15" s="184"/>
      <c r="M15" s="184"/>
    </row>
    <row r="16" spans="1:13" ht="53.45" customHeight="1">
      <c r="A16" s="1"/>
      <c r="B16" s="186" t="s">
        <v>12</v>
      </c>
      <c r="C16" s="187"/>
      <c r="D16" s="187"/>
      <c r="E16" s="187"/>
      <c r="F16" s="187"/>
      <c r="G16" s="187"/>
      <c r="H16" s="187"/>
      <c r="I16" s="187"/>
      <c r="J16" s="187"/>
      <c r="K16" s="187"/>
      <c r="L16" s="187"/>
      <c r="M16" s="188"/>
    </row>
    <row r="17" spans="1:13" ht="68.45" customHeight="1">
      <c r="A17" s="1"/>
      <c r="B17" s="184" t="s">
        <v>13</v>
      </c>
      <c r="C17" s="184"/>
      <c r="D17" s="184"/>
      <c r="E17" s="184"/>
      <c r="F17" s="184"/>
      <c r="G17" s="184"/>
      <c r="H17" s="184"/>
      <c r="I17" s="184"/>
      <c r="J17" s="184"/>
      <c r="K17" s="184"/>
      <c r="L17" s="184"/>
      <c r="M17" s="184"/>
    </row>
    <row r="18" spans="1:13" ht="45.6" customHeight="1">
      <c r="A18" s="1"/>
      <c r="B18" s="184" t="s">
        <v>14</v>
      </c>
      <c r="C18" s="184"/>
      <c r="D18" s="184"/>
      <c r="E18" s="184"/>
      <c r="F18" s="184"/>
      <c r="G18" s="184"/>
      <c r="H18" s="184"/>
      <c r="I18" s="184"/>
      <c r="J18" s="184"/>
      <c r="K18" s="184"/>
      <c r="L18" s="184"/>
      <c r="M18" s="184"/>
    </row>
    <row r="19" spans="1:13" ht="46.9" customHeight="1">
      <c r="A19" s="1"/>
      <c r="B19" s="184" t="s">
        <v>15</v>
      </c>
      <c r="C19" s="184"/>
      <c r="D19" s="184"/>
      <c r="E19" s="184"/>
      <c r="F19" s="184"/>
      <c r="G19" s="184"/>
      <c r="H19" s="184"/>
      <c r="I19" s="184"/>
      <c r="J19" s="184"/>
      <c r="K19" s="184"/>
      <c r="L19" s="184"/>
      <c r="M19" s="184"/>
    </row>
    <row r="20" spans="1:13" ht="46.9" customHeight="1">
      <c r="A20" s="1"/>
      <c r="B20" s="189" t="s">
        <v>16</v>
      </c>
      <c r="C20" s="190"/>
      <c r="D20" s="190"/>
      <c r="E20" s="190"/>
      <c r="F20" s="190"/>
      <c r="G20" s="190"/>
      <c r="H20" s="190"/>
      <c r="I20" s="190"/>
      <c r="J20" s="190"/>
      <c r="K20" s="190"/>
      <c r="L20" s="190"/>
      <c r="M20" s="191"/>
    </row>
    <row r="21" spans="1:13" ht="66" customHeight="1">
      <c r="A21" s="1"/>
      <c r="B21" s="325" t="s">
        <v>17</v>
      </c>
      <c r="C21" s="184"/>
      <c r="D21" s="184"/>
      <c r="E21" s="184"/>
      <c r="F21" s="184"/>
      <c r="G21" s="184"/>
      <c r="H21" s="184"/>
      <c r="I21" s="184"/>
      <c r="J21" s="184"/>
      <c r="K21" s="184"/>
      <c r="L21" s="184"/>
      <c r="M21" s="184"/>
    </row>
    <row r="22" spans="1:13" ht="19.899999999999999" customHeight="1">
      <c r="A22" s="1"/>
    </row>
    <row r="23" spans="1:13">
      <c r="B23" s="170" t="s">
        <v>18</v>
      </c>
      <c r="C23" s="171"/>
      <c r="D23" s="171"/>
      <c r="E23" s="171"/>
      <c r="F23" s="171"/>
      <c r="G23" s="171"/>
      <c r="H23" s="171"/>
      <c r="I23" s="171"/>
      <c r="J23" s="171"/>
      <c r="K23" s="171"/>
      <c r="L23" s="171"/>
      <c r="M23" s="172"/>
    </row>
    <row r="24" spans="1:13">
      <c r="B24" s="173"/>
      <c r="C24" s="174"/>
      <c r="D24" s="174"/>
      <c r="E24" s="174"/>
      <c r="F24" s="174"/>
      <c r="G24" s="174"/>
      <c r="H24" s="174"/>
      <c r="I24" s="174"/>
      <c r="J24" s="174"/>
      <c r="K24" s="174"/>
      <c r="L24" s="174"/>
      <c r="M24" s="175"/>
    </row>
    <row r="25" spans="1:13">
      <c r="B25" s="176"/>
      <c r="C25" s="177"/>
      <c r="D25" s="177"/>
      <c r="E25" s="177"/>
      <c r="F25" s="177"/>
      <c r="G25" s="177"/>
      <c r="H25" s="177"/>
      <c r="I25" s="177"/>
      <c r="J25" s="177"/>
      <c r="K25" s="177"/>
      <c r="L25" s="177"/>
      <c r="M25" s="178"/>
    </row>
  </sheetData>
  <mergeCells count="22">
    <mergeCell ref="B8:D8"/>
    <mergeCell ref="E8:M8"/>
    <mergeCell ref="E1:M1"/>
    <mergeCell ref="B3:M3"/>
    <mergeCell ref="B6:M6"/>
    <mergeCell ref="B7:D7"/>
    <mergeCell ref="E7:M7"/>
    <mergeCell ref="B23:M25"/>
    <mergeCell ref="B9:D9"/>
    <mergeCell ref="E9:M9"/>
    <mergeCell ref="B10:D10"/>
    <mergeCell ref="E10:M10"/>
    <mergeCell ref="B12:M12"/>
    <mergeCell ref="B13:M13"/>
    <mergeCell ref="B18:M18"/>
    <mergeCell ref="B14:M14"/>
    <mergeCell ref="B15:M15"/>
    <mergeCell ref="B16:M16"/>
    <mergeCell ref="B17:M17"/>
    <mergeCell ref="B19:M19"/>
    <mergeCell ref="B21:M21"/>
    <mergeCell ref="B20:M2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AA9CAEF-37D3-4A4B-B5E7-3D91658BF25C}">
          <x14:formula1>
            <xm:f>Lapas1!$B$4:$B$7</xm:f>
          </x14:formula1>
          <xm:sqref>E9:M9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D08CD-60FB-4531-AE49-80EAFA09ACDB}">
  <dimension ref="B1:L19"/>
  <sheetViews>
    <sheetView zoomScaleNormal="100" workbookViewId="0">
      <selection activeCell="H17" sqref="H17"/>
    </sheetView>
  </sheetViews>
  <sheetFormatPr defaultColWidth="9.140625" defaultRowHeight="14.45"/>
  <cols>
    <col min="1" max="1" width="7.28515625" style="95" customWidth="1"/>
    <col min="2" max="2" width="4.5703125" style="95" customWidth="1"/>
    <col min="3" max="3" width="40.28515625" style="95" customWidth="1"/>
    <col min="4" max="4" width="23.140625" style="95" customWidth="1"/>
    <col min="5" max="5" width="11" style="95" customWidth="1"/>
    <col min="6" max="6" width="14.85546875" style="95" customWidth="1"/>
    <col min="7" max="7" width="12.5703125" style="95" customWidth="1"/>
    <col min="8" max="8" width="19.140625" style="95" customWidth="1"/>
    <col min="9" max="9" width="14.28515625" style="95" customWidth="1"/>
    <col min="10" max="10" width="21.42578125" style="95" customWidth="1"/>
    <col min="11" max="11" width="23.42578125" style="95" customWidth="1"/>
    <col min="12" max="12" width="19.42578125" style="95" customWidth="1"/>
    <col min="13" max="16384" width="9.140625" style="95"/>
  </cols>
  <sheetData>
    <row r="1" spans="2:12" ht="37.15" customHeight="1">
      <c r="B1" s="288" t="s">
        <v>46</v>
      </c>
      <c r="C1" s="288"/>
      <c r="D1" s="288"/>
      <c r="E1" s="288"/>
      <c r="F1" s="288"/>
      <c r="G1" s="288"/>
      <c r="H1" s="288"/>
      <c r="I1" s="288"/>
      <c r="J1" s="288"/>
      <c r="K1" s="288"/>
      <c r="L1" s="288"/>
    </row>
    <row r="2" spans="2:12" ht="30.75" customHeight="1" thickBot="1">
      <c r="C2" s="166" t="s">
        <v>2</v>
      </c>
      <c r="H2" s="146" t="s">
        <v>143</v>
      </c>
      <c r="I2" s="147">
        <v>0.8</v>
      </c>
      <c r="K2" s="96"/>
      <c r="L2" s="148" t="s">
        <v>144</v>
      </c>
    </row>
    <row r="3" spans="2:12" ht="42">
      <c r="B3" s="149" t="s">
        <v>145</v>
      </c>
      <c r="C3" s="150" t="s">
        <v>146</v>
      </c>
      <c r="D3" s="151"/>
      <c r="E3" s="151" t="s">
        <v>147</v>
      </c>
      <c r="F3" s="151" t="s">
        <v>148</v>
      </c>
      <c r="G3" s="151" t="s">
        <v>149</v>
      </c>
      <c r="H3" s="151" t="s">
        <v>47</v>
      </c>
      <c r="I3" s="151" t="s">
        <v>48</v>
      </c>
      <c r="J3" s="289" t="s">
        <v>150</v>
      </c>
      <c r="K3" s="290"/>
      <c r="L3" s="291"/>
    </row>
    <row r="4" spans="2:12" ht="50.45" customHeight="1">
      <c r="B4" s="152" t="s">
        <v>151</v>
      </c>
      <c r="C4" s="284" t="s">
        <v>152</v>
      </c>
      <c r="D4" s="285"/>
      <c r="E4" s="285"/>
      <c r="F4" s="285"/>
      <c r="G4" s="286"/>
      <c r="H4" s="168">
        <f>ROUND(H5+H6,2)</f>
        <v>0</v>
      </c>
      <c r="I4" s="168">
        <f>ROUND(I5+I6,2)</f>
        <v>0</v>
      </c>
      <c r="J4" s="292"/>
      <c r="K4" s="293"/>
      <c r="L4" s="294"/>
    </row>
    <row r="5" spans="2:12" ht="36" customHeight="1">
      <c r="B5" s="80" t="s">
        <v>153</v>
      </c>
      <c r="C5" s="287" t="s">
        <v>154</v>
      </c>
      <c r="D5" s="287"/>
      <c r="E5" s="88"/>
      <c r="F5" s="82"/>
      <c r="G5" s="87"/>
      <c r="H5" s="161">
        <f>ROUND(F5*G5,2)</f>
        <v>0</v>
      </c>
      <c r="I5" s="161">
        <f>ROUNDDOWN(H5*$I$2,2)</f>
        <v>0</v>
      </c>
      <c r="J5" s="295"/>
      <c r="K5" s="295"/>
      <c r="L5" s="296"/>
    </row>
    <row r="6" spans="2:12" ht="30.6" customHeight="1">
      <c r="B6" s="80" t="s">
        <v>155</v>
      </c>
      <c r="C6" s="287" t="s">
        <v>154</v>
      </c>
      <c r="D6" s="287"/>
      <c r="E6" s="81"/>
      <c r="F6" s="82"/>
      <c r="G6" s="87"/>
      <c r="H6" s="161">
        <f>ROUND(F6*G6,2)</f>
        <v>0</v>
      </c>
      <c r="I6" s="161">
        <f>ROUNDDOWN(H6*$I$2,2)</f>
        <v>0</v>
      </c>
      <c r="J6" s="295"/>
      <c r="K6" s="295"/>
      <c r="L6" s="296"/>
    </row>
    <row r="7" spans="2:12" ht="42.6" customHeight="1">
      <c r="B7" s="152" t="s">
        <v>156</v>
      </c>
      <c r="C7" s="297" t="s">
        <v>157</v>
      </c>
      <c r="D7" s="297"/>
      <c r="E7" s="297"/>
      <c r="F7" s="297"/>
      <c r="G7" s="297"/>
      <c r="H7" s="167">
        <f>SUM(H8:H13)</f>
        <v>0</v>
      </c>
      <c r="I7" s="167">
        <f>SUM(I8:I13)</f>
        <v>0</v>
      </c>
      <c r="J7" s="298"/>
      <c r="K7" s="298"/>
      <c r="L7" s="299"/>
    </row>
    <row r="8" spans="2:12" ht="37.15" customHeight="1">
      <c r="B8" s="83" t="s">
        <v>158</v>
      </c>
      <c r="C8" s="84" t="s">
        <v>159</v>
      </c>
      <c r="D8" s="84" t="s">
        <v>160</v>
      </c>
      <c r="E8" s="81" t="s">
        <v>161</v>
      </c>
      <c r="F8" s="82"/>
      <c r="G8" s="87"/>
      <c r="H8" s="161">
        <f t="shared" ref="H8:H13" si="0">ROUND(F8*G8,2)</f>
        <v>0</v>
      </c>
      <c r="I8" s="161">
        <f>ROUNDDOWN(H8*$I$2,2)</f>
        <v>0</v>
      </c>
      <c r="J8" s="295"/>
      <c r="K8" s="295"/>
      <c r="L8" s="296"/>
    </row>
    <row r="9" spans="2:12" ht="27.75" customHeight="1">
      <c r="B9" s="83" t="s">
        <v>162</v>
      </c>
      <c r="C9" s="84" t="s">
        <v>159</v>
      </c>
      <c r="D9" s="84" t="s">
        <v>160</v>
      </c>
      <c r="E9" s="81" t="s">
        <v>161</v>
      </c>
      <c r="F9" s="82"/>
      <c r="G9" s="87"/>
      <c r="H9" s="161">
        <f t="shared" si="0"/>
        <v>0</v>
      </c>
      <c r="I9" s="161">
        <f t="shared" ref="I9:I13" si="1">ROUNDDOWN(H9*$I$2,2)</f>
        <v>0</v>
      </c>
      <c r="J9" s="295"/>
      <c r="K9" s="295"/>
      <c r="L9" s="296"/>
    </row>
    <row r="10" spans="2:12" ht="30.75" customHeight="1">
      <c r="B10" s="83" t="s">
        <v>163</v>
      </c>
      <c r="C10" s="84" t="s">
        <v>159</v>
      </c>
      <c r="D10" s="84" t="s">
        <v>160</v>
      </c>
      <c r="E10" s="81" t="s">
        <v>161</v>
      </c>
      <c r="F10" s="82"/>
      <c r="G10" s="87"/>
      <c r="H10" s="161">
        <f t="shared" si="0"/>
        <v>0</v>
      </c>
      <c r="I10" s="161">
        <f t="shared" si="1"/>
        <v>0</v>
      </c>
      <c r="J10" s="295"/>
      <c r="K10" s="295"/>
      <c r="L10" s="296"/>
    </row>
    <row r="11" spans="2:12" ht="32.25" customHeight="1">
      <c r="B11" s="83" t="s">
        <v>164</v>
      </c>
      <c r="C11" s="84" t="s">
        <v>159</v>
      </c>
      <c r="D11" s="84" t="s">
        <v>160</v>
      </c>
      <c r="E11" s="81" t="s">
        <v>161</v>
      </c>
      <c r="F11" s="82"/>
      <c r="G11" s="87"/>
      <c r="H11" s="161">
        <f t="shared" si="0"/>
        <v>0</v>
      </c>
      <c r="I11" s="161">
        <f t="shared" si="1"/>
        <v>0</v>
      </c>
      <c r="J11" s="276"/>
      <c r="K11" s="277"/>
      <c r="L11" s="278"/>
    </row>
    <row r="12" spans="2:12" ht="35.25" customHeight="1">
      <c r="B12" s="83" t="s">
        <v>165</v>
      </c>
      <c r="C12" s="84" t="s">
        <v>159</v>
      </c>
      <c r="D12" s="84" t="s">
        <v>160</v>
      </c>
      <c r="E12" s="81" t="s">
        <v>161</v>
      </c>
      <c r="F12" s="82"/>
      <c r="G12" s="87"/>
      <c r="H12" s="161">
        <f t="shared" si="0"/>
        <v>0</v>
      </c>
      <c r="I12" s="161">
        <f t="shared" si="1"/>
        <v>0</v>
      </c>
      <c r="J12" s="276"/>
      <c r="K12" s="277"/>
      <c r="L12" s="278"/>
    </row>
    <row r="13" spans="2:12">
      <c r="B13" s="83" t="s">
        <v>166</v>
      </c>
      <c r="C13" s="84" t="s">
        <v>159</v>
      </c>
      <c r="D13" s="84" t="s">
        <v>160</v>
      </c>
      <c r="E13" s="81" t="s">
        <v>161</v>
      </c>
      <c r="F13" s="82"/>
      <c r="G13" s="87"/>
      <c r="H13" s="161">
        <f t="shared" si="0"/>
        <v>0</v>
      </c>
      <c r="I13" s="161">
        <f t="shared" si="1"/>
        <v>0</v>
      </c>
      <c r="J13" s="295"/>
      <c r="K13" s="295"/>
      <c r="L13" s="296"/>
    </row>
    <row r="14" spans="2:12" ht="44.45" customHeight="1">
      <c r="B14" s="152" t="s">
        <v>167</v>
      </c>
      <c r="C14" s="300" t="s">
        <v>168</v>
      </c>
      <c r="D14" s="300"/>
      <c r="E14" s="300"/>
      <c r="F14" s="300"/>
      <c r="G14" s="300"/>
      <c r="H14" s="168">
        <f>SUM(H15:H16)</f>
        <v>0</v>
      </c>
      <c r="I14" s="168">
        <f>SUM(I15:I16)</f>
        <v>0</v>
      </c>
      <c r="J14" s="153" t="s">
        <v>169</v>
      </c>
      <c r="K14" s="153" t="s">
        <v>170</v>
      </c>
      <c r="L14" s="154" t="s">
        <v>171</v>
      </c>
    </row>
    <row r="15" spans="2:12" ht="35.25" customHeight="1">
      <c r="B15" s="83" t="s">
        <v>172</v>
      </c>
      <c r="C15" s="274" t="s">
        <v>173</v>
      </c>
      <c r="D15" s="275"/>
      <c r="E15" s="155" t="s">
        <v>174</v>
      </c>
      <c r="F15" s="85"/>
      <c r="G15" s="161">
        <f>ROUND(J15*K15,2)</f>
        <v>0</v>
      </c>
      <c r="H15" s="162">
        <f>ROUND(G15*F15,2)</f>
        <v>0</v>
      </c>
      <c r="I15" s="162">
        <f>ROUNDDOWN(H15*$I$2,2)</f>
        <v>0</v>
      </c>
      <c r="J15" s="89"/>
      <c r="K15" s="89"/>
      <c r="L15" s="86"/>
    </row>
    <row r="16" spans="2:12" ht="39.950000000000003" customHeight="1">
      <c r="B16" s="83" t="s">
        <v>175</v>
      </c>
      <c r="C16" s="274" t="s">
        <v>173</v>
      </c>
      <c r="D16" s="275"/>
      <c r="E16" s="155" t="s">
        <v>174</v>
      </c>
      <c r="F16" s="85"/>
      <c r="G16" s="161">
        <f>ROUND(J16*K16,2)</f>
        <v>0</v>
      </c>
      <c r="H16" s="162">
        <f>ROUND(F16*G16,2)</f>
        <v>0</v>
      </c>
      <c r="I16" s="162">
        <f>ROUNDDOWN(H16*$I$2,2)</f>
        <v>0</v>
      </c>
      <c r="J16" s="89"/>
      <c r="K16" s="89"/>
      <c r="L16" s="86"/>
    </row>
    <row r="17" spans="2:12" ht="36.75" customHeight="1" thickBot="1">
      <c r="B17" s="156" t="s">
        <v>176</v>
      </c>
      <c r="C17" s="271" t="s">
        <v>177</v>
      </c>
      <c r="D17" s="272"/>
      <c r="E17" s="272"/>
      <c r="F17" s="272"/>
      <c r="G17" s="273"/>
      <c r="H17" s="169">
        <f>H4+H7+H14</f>
        <v>0</v>
      </c>
      <c r="I17" s="169">
        <f>I4+I7+I14</f>
        <v>0</v>
      </c>
      <c r="J17" s="268"/>
      <c r="K17" s="269"/>
      <c r="L17" s="270"/>
    </row>
    <row r="18" spans="2:12" ht="24.95" customHeight="1">
      <c r="B18" s="157" t="s">
        <v>178</v>
      </c>
      <c r="C18" s="279" t="s">
        <v>179</v>
      </c>
      <c r="D18" s="280"/>
      <c r="E18" s="281">
        <v>7.0000000000000007E-2</v>
      </c>
      <c r="F18" s="282"/>
      <c r="G18" s="283"/>
      <c r="H18" s="163">
        <f>ROUND(H17*E18,2)</f>
        <v>0</v>
      </c>
      <c r="I18" s="164">
        <f>ROUND(H18*$I$2,2)</f>
        <v>0</v>
      </c>
      <c r="J18" s="158"/>
      <c r="K18" s="159"/>
      <c r="L18" s="159"/>
    </row>
    <row r="19" spans="2:12" ht="31.5" customHeight="1" thickBot="1">
      <c r="B19" s="160" t="s">
        <v>180</v>
      </c>
      <c r="C19" s="265" t="s">
        <v>181</v>
      </c>
      <c r="D19" s="266"/>
      <c r="E19" s="266"/>
      <c r="F19" s="266"/>
      <c r="G19" s="267"/>
      <c r="H19" s="143">
        <f>SUM(H17:H18)</f>
        <v>0</v>
      </c>
      <c r="I19" s="144">
        <f>I17+I18</f>
        <v>0</v>
      </c>
      <c r="J19" s="159"/>
      <c r="K19" s="159"/>
      <c r="L19" s="159"/>
    </row>
  </sheetData>
  <sheetProtection formatCells="0" formatColumns="0" formatRows="0" insertColumns="0" insertRows="0" deleteRows="0" sort="0"/>
  <mergeCells count="24">
    <mergeCell ref="C4:G4"/>
    <mergeCell ref="C6:D6"/>
    <mergeCell ref="C5:D5"/>
    <mergeCell ref="C16:D16"/>
    <mergeCell ref="B1:L1"/>
    <mergeCell ref="J3:L3"/>
    <mergeCell ref="J4:L4"/>
    <mergeCell ref="J5:L5"/>
    <mergeCell ref="J6:L6"/>
    <mergeCell ref="C7:G7"/>
    <mergeCell ref="J7:L7"/>
    <mergeCell ref="J8:L8"/>
    <mergeCell ref="J9:L9"/>
    <mergeCell ref="J10:L10"/>
    <mergeCell ref="J13:L13"/>
    <mergeCell ref="C14:G14"/>
    <mergeCell ref="C19:G19"/>
    <mergeCell ref="J17:L17"/>
    <mergeCell ref="C17:G17"/>
    <mergeCell ref="C15:D15"/>
    <mergeCell ref="J11:L11"/>
    <mergeCell ref="J12:L12"/>
    <mergeCell ref="C18:D18"/>
    <mergeCell ref="E18:G18"/>
  </mergeCells>
  <phoneticPr fontId="22" type="noConversion"/>
  <conditionalFormatting sqref="H4">
    <cfRule type="expression" dxfId="0" priority="1">
      <formula>H4 &gt; 0.15 * H19</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C5034-1367-4B07-9111-28DEEB539313}">
  <dimension ref="B2:L8"/>
  <sheetViews>
    <sheetView zoomScale="115" zoomScaleNormal="115" zoomScaleSheetLayoutView="50" workbookViewId="0">
      <selection activeCell="C7" sqref="C7:D7"/>
    </sheetView>
  </sheetViews>
  <sheetFormatPr defaultColWidth="9.140625" defaultRowHeight="14.45"/>
  <cols>
    <col min="1" max="1" width="9.140625" style="95"/>
    <col min="2" max="2" width="52.28515625" style="95" customWidth="1"/>
    <col min="3" max="3" width="43.28515625" style="95" customWidth="1"/>
    <col min="4" max="4" width="44" style="95" customWidth="1"/>
    <col min="5" max="12" width="8.85546875" style="95" customWidth="1"/>
    <col min="13" max="16384" width="9.140625" style="95"/>
  </cols>
  <sheetData>
    <row r="2" spans="2:12" ht="34.15" customHeight="1">
      <c r="B2" s="301" t="s">
        <v>182</v>
      </c>
      <c r="C2" s="301"/>
      <c r="D2" s="301"/>
      <c r="E2" s="116"/>
      <c r="F2" s="116"/>
      <c r="G2" s="116"/>
      <c r="H2" s="116"/>
      <c r="I2" s="116"/>
      <c r="J2" s="116"/>
      <c r="K2" s="116"/>
      <c r="L2" s="116"/>
    </row>
    <row r="3" spans="2:12">
      <c r="D3" s="96" t="s">
        <v>183</v>
      </c>
    </row>
    <row r="4" spans="2:12" ht="45">
      <c r="B4" s="117"/>
      <c r="C4" s="118" t="s">
        <v>184</v>
      </c>
      <c r="D4" s="118" t="s">
        <v>185</v>
      </c>
    </row>
    <row r="5" spans="2:12" ht="28.9" customHeight="1">
      <c r="B5" s="119" t="s">
        <v>186</v>
      </c>
      <c r="C5" s="120"/>
      <c r="D5" s="120"/>
    </row>
    <row r="6" spans="2:12" ht="28.15" customHeight="1">
      <c r="B6" s="121" t="s">
        <v>187</v>
      </c>
      <c r="C6" s="302">
        <f>D5-C5</f>
        <v>0</v>
      </c>
      <c r="D6" s="302"/>
    </row>
    <row r="7" spans="2:12" ht="27.95">
      <c r="B7" s="119" t="s">
        <v>188</v>
      </c>
      <c r="C7" s="303">
        <f>IFERROR(ROUND(C6/C5,2),0)</f>
        <v>0</v>
      </c>
      <c r="D7" s="303"/>
    </row>
    <row r="8" spans="2:12" ht="177" customHeight="1">
      <c r="B8" s="122" t="s">
        <v>189</v>
      </c>
      <c r="C8" s="304" t="s">
        <v>190</v>
      </c>
      <c r="D8" s="305"/>
      <c r="I8" s="123"/>
    </row>
  </sheetData>
  <sheetProtection algorithmName="SHA-512" hashValue="lh0qOE1b0TE87zyFJNIGK/GqjDzRsM3jPPNYhIvE7sNkdCaXSRasKb77CotOW6+uZHhYpXkWfeLf9ceA0lr7eQ==" saltValue="LqPrUctqAoNE9ZI6uxLD9A==" spinCount="100000" sheet="1" objects="1" scenarios="1" formatCells="0" formatColumns="0" formatRows="0"/>
  <mergeCells count="4">
    <mergeCell ref="B2:D2"/>
    <mergeCell ref="C6:D6"/>
    <mergeCell ref="C7:D7"/>
    <mergeCell ref="C8:D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5CF44-A6B7-497F-989A-B3077600B8AD}">
  <dimension ref="B1:L46"/>
  <sheetViews>
    <sheetView zoomScale="85" zoomScaleNormal="85" workbookViewId="0">
      <selection activeCell="K5" sqref="K5"/>
    </sheetView>
  </sheetViews>
  <sheetFormatPr defaultColWidth="8.85546875" defaultRowHeight="15.6"/>
  <cols>
    <col min="1" max="1" width="5.5703125" style="56" customWidth="1"/>
    <col min="2" max="10" width="8.85546875" style="56"/>
    <col min="11" max="11" width="88.42578125" style="56" customWidth="1"/>
    <col min="12" max="16384" width="8.85546875" style="56"/>
  </cols>
  <sheetData>
    <row r="1" spans="2:12" ht="15.75" customHeight="1">
      <c r="B1" s="319" t="s">
        <v>191</v>
      </c>
      <c r="C1" s="319"/>
      <c r="D1" s="319"/>
      <c r="E1" s="319"/>
      <c r="F1" s="319"/>
      <c r="G1" s="319"/>
      <c r="H1" s="319"/>
      <c r="I1" s="319"/>
      <c r="J1" s="319"/>
      <c r="K1" s="319"/>
    </row>
    <row r="2" spans="2:12">
      <c r="B2" s="319"/>
      <c r="C2" s="319"/>
      <c r="D2" s="319"/>
      <c r="E2" s="319"/>
      <c r="F2" s="319"/>
      <c r="G2" s="319"/>
      <c r="H2" s="319"/>
      <c r="I2" s="319"/>
      <c r="J2" s="319"/>
      <c r="K2" s="319"/>
    </row>
    <row r="3" spans="2:12">
      <c r="B3" s="320" t="s">
        <v>192</v>
      </c>
      <c r="C3" s="320"/>
      <c r="D3" s="320"/>
      <c r="E3" s="320"/>
      <c r="F3" s="320"/>
      <c r="G3" s="320"/>
      <c r="H3" s="320"/>
      <c r="I3" s="320"/>
      <c r="J3" s="320"/>
      <c r="K3" s="320"/>
      <c r="L3" s="57"/>
    </row>
    <row r="4" spans="2:12">
      <c r="B4" s="320"/>
      <c r="C4" s="320"/>
      <c r="D4" s="320"/>
      <c r="E4" s="320"/>
      <c r="F4" s="320"/>
      <c r="G4" s="320"/>
      <c r="H4" s="320"/>
      <c r="I4" s="320"/>
      <c r="J4" s="320"/>
      <c r="K4" s="320"/>
    </row>
    <row r="5" spans="2:12">
      <c r="B5" s="41"/>
      <c r="C5" s="41"/>
      <c r="D5" s="41"/>
      <c r="E5" s="41"/>
      <c r="F5" s="41"/>
      <c r="G5" s="41"/>
      <c r="H5" s="41"/>
      <c r="I5" s="41"/>
      <c r="J5" s="41"/>
      <c r="K5" s="59" t="s">
        <v>193</v>
      </c>
    </row>
    <row r="6" spans="2:12">
      <c r="B6" s="309" t="s">
        <v>194</v>
      </c>
      <c r="C6" s="309"/>
      <c r="D6" s="309"/>
      <c r="E6" s="309"/>
      <c r="F6" s="309"/>
      <c r="G6" s="309"/>
      <c r="H6" s="309"/>
      <c r="I6" s="309"/>
      <c r="J6" s="309"/>
      <c r="K6" s="309"/>
    </row>
    <row r="7" spans="2:12">
      <c r="B7" s="309"/>
      <c r="C7" s="309"/>
      <c r="D7" s="309"/>
      <c r="E7" s="309"/>
      <c r="F7" s="309"/>
      <c r="G7" s="309"/>
      <c r="H7" s="309"/>
      <c r="I7" s="309"/>
      <c r="J7" s="309"/>
      <c r="K7" s="309"/>
    </row>
    <row r="8" spans="2:12">
      <c r="B8" s="309"/>
      <c r="C8" s="309"/>
      <c r="D8" s="309"/>
      <c r="E8" s="309"/>
      <c r="F8" s="309"/>
      <c r="G8" s="309"/>
      <c r="H8" s="309"/>
      <c r="I8" s="309"/>
      <c r="J8" s="309"/>
      <c r="K8" s="309"/>
    </row>
    <row r="9" spans="2:12">
      <c r="B9" s="309"/>
      <c r="C9" s="309"/>
      <c r="D9" s="309"/>
      <c r="E9" s="309"/>
      <c r="F9" s="309"/>
      <c r="G9" s="309"/>
      <c r="H9" s="309"/>
      <c r="I9" s="309"/>
      <c r="J9" s="309"/>
      <c r="K9" s="309"/>
    </row>
    <row r="10" spans="2:12">
      <c r="B10" s="309"/>
      <c r="C10" s="309"/>
      <c r="D10" s="309"/>
      <c r="E10" s="309"/>
      <c r="F10" s="309"/>
      <c r="G10" s="309"/>
      <c r="H10" s="309"/>
      <c r="I10" s="309"/>
      <c r="J10" s="309"/>
      <c r="K10" s="309"/>
    </row>
    <row r="11" spans="2:12" ht="58.5" customHeight="1">
      <c r="B11" s="309"/>
      <c r="C11" s="309"/>
      <c r="D11" s="309"/>
      <c r="E11" s="309"/>
      <c r="F11" s="309"/>
      <c r="G11" s="309"/>
      <c r="H11" s="309"/>
      <c r="I11" s="309"/>
      <c r="J11" s="309"/>
      <c r="K11" s="309"/>
    </row>
    <row r="12" spans="2:12" ht="90.6" customHeight="1">
      <c r="B12" s="313" t="s">
        <v>195</v>
      </c>
      <c r="C12" s="321"/>
      <c r="D12" s="321"/>
      <c r="E12" s="321"/>
      <c r="F12" s="321"/>
      <c r="G12" s="321"/>
      <c r="H12" s="321"/>
      <c r="I12" s="321"/>
      <c r="J12" s="321"/>
      <c r="K12" s="322"/>
    </row>
    <row r="13" spans="2:12" ht="15" customHeight="1">
      <c r="B13" s="309" t="s">
        <v>196</v>
      </c>
      <c r="C13" s="309"/>
      <c r="D13" s="309"/>
      <c r="E13" s="309"/>
      <c r="F13" s="309"/>
      <c r="G13" s="309"/>
      <c r="H13" s="309"/>
      <c r="I13" s="309"/>
      <c r="J13" s="309"/>
      <c r="K13" s="309"/>
    </row>
    <row r="14" spans="2:12">
      <c r="B14" s="309"/>
      <c r="C14" s="309"/>
      <c r="D14" s="309"/>
      <c r="E14" s="309"/>
      <c r="F14" s="309"/>
      <c r="G14" s="309"/>
      <c r="H14" s="309"/>
      <c r="I14" s="309"/>
      <c r="J14" s="309"/>
      <c r="K14" s="309"/>
    </row>
    <row r="15" spans="2:12" ht="17.100000000000001" customHeight="1">
      <c r="B15" s="309"/>
      <c r="C15" s="309"/>
      <c r="D15" s="309"/>
      <c r="E15" s="309"/>
      <c r="F15" s="309"/>
      <c r="G15" s="309"/>
      <c r="H15" s="309"/>
      <c r="I15" s="309"/>
      <c r="J15" s="309"/>
      <c r="K15" s="309"/>
    </row>
    <row r="16" spans="2:12" ht="90" customHeight="1">
      <c r="B16" s="313" t="s">
        <v>195</v>
      </c>
      <c r="C16" s="314"/>
      <c r="D16" s="314"/>
      <c r="E16" s="314"/>
      <c r="F16" s="314"/>
      <c r="G16" s="314"/>
      <c r="H16" s="314"/>
      <c r="I16" s="314"/>
      <c r="J16" s="314"/>
      <c r="K16" s="315"/>
    </row>
    <row r="17" spans="2:11" ht="90" customHeight="1">
      <c r="B17" s="309" t="s">
        <v>197</v>
      </c>
      <c r="C17" s="309"/>
      <c r="D17" s="309"/>
      <c r="E17" s="309"/>
      <c r="F17" s="309"/>
      <c r="G17" s="309"/>
      <c r="H17" s="309"/>
      <c r="I17" s="309"/>
      <c r="J17" s="309"/>
      <c r="K17" s="309"/>
    </row>
    <row r="18" spans="2:11" ht="80.099999999999994" customHeight="1">
      <c r="B18" s="310" t="s">
        <v>195</v>
      </c>
      <c r="C18" s="311"/>
      <c r="D18" s="311"/>
      <c r="E18" s="311"/>
      <c r="F18" s="311"/>
      <c r="G18" s="311"/>
      <c r="H18" s="311"/>
      <c r="I18" s="311"/>
      <c r="J18" s="311"/>
      <c r="K18" s="312"/>
    </row>
    <row r="19" spans="2:11">
      <c r="B19" s="309" t="s">
        <v>198</v>
      </c>
      <c r="C19" s="309"/>
      <c r="D19" s="309"/>
      <c r="E19" s="309"/>
      <c r="F19" s="309"/>
      <c r="G19" s="309"/>
      <c r="H19" s="309"/>
      <c r="I19" s="309"/>
      <c r="J19" s="309"/>
      <c r="K19" s="309"/>
    </row>
    <row r="20" spans="2:11">
      <c r="B20" s="309"/>
      <c r="C20" s="309"/>
      <c r="D20" s="309"/>
      <c r="E20" s="309"/>
      <c r="F20" s="309"/>
      <c r="G20" s="309"/>
      <c r="H20" s="309"/>
      <c r="I20" s="309"/>
      <c r="J20" s="309"/>
      <c r="K20" s="309"/>
    </row>
    <row r="21" spans="2:11">
      <c r="B21" s="309"/>
      <c r="C21" s="309"/>
      <c r="D21" s="309"/>
      <c r="E21" s="309"/>
      <c r="F21" s="309"/>
      <c r="G21" s="309"/>
      <c r="H21" s="309"/>
      <c r="I21" s="309"/>
      <c r="J21" s="309"/>
      <c r="K21" s="309"/>
    </row>
    <row r="22" spans="2:11">
      <c r="B22" s="309"/>
      <c r="C22" s="309"/>
      <c r="D22" s="309"/>
      <c r="E22" s="309"/>
      <c r="F22" s="309"/>
      <c r="G22" s="309"/>
      <c r="H22" s="309"/>
      <c r="I22" s="309"/>
      <c r="J22" s="309"/>
      <c r="K22" s="309"/>
    </row>
    <row r="23" spans="2:11">
      <c r="B23" s="309"/>
      <c r="C23" s="309"/>
      <c r="D23" s="309"/>
      <c r="E23" s="309"/>
      <c r="F23" s="309"/>
      <c r="G23" s="309"/>
      <c r="H23" s="309"/>
      <c r="I23" s="309"/>
      <c r="J23" s="309"/>
      <c r="K23" s="309"/>
    </row>
    <row r="24" spans="2:11" ht="115.5" customHeight="1">
      <c r="B24" s="309"/>
      <c r="C24" s="309"/>
      <c r="D24" s="309"/>
      <c r="E24" s="309"/>
      <c r="F24" s="309"/>
      <c r="G24" s="309"/>
      <c r="H24" s="309"/>
      <c r="I24" s="309"/>
      <c r="J24" s="309"/>
      <c r="K24" s="309"/>
    </row>
    <row r="25" spans="2:11" ht="65.099999999999994" customHeight="1">
      <c r="B25" s="313" t="s">
        <v>195</v>
      </c>
      <c r="C25" s="314"/>
      <c r="D25" s="314"/>
      <c r="E25" s="314"/>
      <c r="F25" s="314"/>
      <c r="G25" s="314"/>
      <c r="H25" s="314"/>
      <c r="I25" s="314"/>
      <c r="J25" s="314"/>
      <c r="K25" s="315"/>
    </row>
    <row r="26" spans="2:11">
      <c r="B26" s="309" t="s">
        <v>199</v>
      </c>
      <c r="C26" s="309"/>
      <c r="D26" s="309"/>
      <c r="E26" s="309"/>
      <c r="F26" s="309"/>
      <c r="G26" s="309"/>
      <c r="H26" s="309"/>
      <c r="I26" s="309"/>
      <c r="J26" s="309"/>
      <c r="K26" s="309"/>
    </row>
    <row r="27" spans="2:11">
      <c r="B27" s="309"/>
      <c r="C27" s="309"/>
      <c r="D27" s="309"/>
      <c r="E27" s="309"/>
      <c r="F27" s="309"/>
      <c r="G27" s="309"/>
      <c r="H27" s="309"/>
      <c r="I27" s="309"/>
      <c r="J27" s="309"/>
      <c r="K27" s="309"/>
    </row>
    <row r="28" spans="2:11" ht="9.75" customHeight="1">
      <c r="B28" s="309"/>
      <c r="C28" s="309"/>
      <c r="D28" s="309"/>
      <c r="E28" s="309"/>
      <c r="F28" s="309"/>
      <c r="G28" s="309"/>
      <c r="H28" s="309"/>
      <c r="I28" s="309"/>
      <c r="J28" s="309"/>
      <c r="K28" s="309"/>
    </row>
    <row r="29" spans="2:11" ht="12" customHeight="1">
      <c r="B29" s="309"/>
      <c r="C29" s="309"/>
      <c r="D29" s="309"/>
      <c r="E29" s="309"/>
      <c r="F29" s="309"/>
      <c r="G29" s="309"/>
      <c r="H29" s="309"/>
      <c r="I29" s="309"/>
      <c r="J29" s="309"/>
      <c r="K29" s="309"/>
    </row>
    <row r="30" spans="2:11" hidden="1">
      <c r="B30" s="309"/>
      <c r="C30" s="309"/>
      <c r="D30" s="309"/>
      <c r="E30" s="309"/>
      <c r="F30" s="309"/>
      <c r="G30" s="309"/>
      <c r="H30" s="309"/>
      <c r="I30" s="309"/>
      <c r="J30" s="309"/>
      <c r="K30" s="309"/>
    </row>
    <row r="31" spans="2:11" hidden="1">
      <c r="B31" s="309"/>
      <c r="C31" s="309"/>
      <c r="D31" s="309"/>
      <c r="E31" s="309"/>
      <c r="F31" s="309"/>
      <c r="G31" s="309"/>
      <c r="H31" s="309"/>
      <c r="I31" s="309"/>
      <c r="J31" s="309"/>
      <c r="K31" s="309"/>
    </row>
    <row r="32" spans="2:11" hidden="1">
      <c r="B32" s="309"/>
      <c r="C32" s="309"/>
      <c r="D32" s="309"/>
      <c r="E32" s="309"/>
      <c r="F32" s="309"/>
      <c r="G32" s="309"/>
      <c r="H32" s="309"/>
      <c r="I32" s="309"/>
      <c r="J32" s="309"/>
      <c r="K32" s="309"/>
    </row>
    <row r="33" spans="2:11" ht="1.5" customHeight="1">
      <c r="B33" s="309"/>
      <c r="C33" s="309"/>
      <c r="D33" s="309"/>
      <c r="E33" s="309"/>
      <c r="F33" s="309"/>
      <c r="G33" s="309"/>
      <c r="H33" s="309"/>
      <c r="I33" s="309"/>
      <c r="J33" s="309"/>
      <c r="K33" s="309"/>
    </row>
    <row r="34" spans="2:11" hidden="1">
      <c r="B34" s="309"/>
      <c r="C34" s="309"/>
      <c r="D34" s="309"/>
      <c r="E34" s="309"/>
      <c r="F34" s="309"/>
      <c r="G34" s="309"/>
      <c r="H34" s="309"/>
      <c r="I34" s="309"/>
      <c r="J34" s="309"/>
      <c r="K34" s="309"/>
    </row>
    <row r="35" spans="2:11" hidden="1">
      <c r="B35" s="309"/>
      <c r="C35" s="309"/>
      <c r="D35" s="309"/>
      <c r="E35" s="309"/>
      <c r="F35" s="309"/>
      <c r="G35" s="309"/>
      <c r="H35" s="309"/>
      <c r="I35" s="309"/>
      <c r="J35" s="309"/>
      <c r="K35" s="309"/>
    </row>
    <row r="36" spans="2:11" hidden="1">
      <c r="B36" s="309"/>
      <c r="C36" s="309"/>
      <c r="D36" s="309"/>
      <c r="E36" s="309"/>
      <c r="F36" s="309"/>
      <c r="G36" s="309"/>
      <c r="H36" s="309"/>
      <c r="I36" s="309"/>
      <c r="J36" s="309"/>
      <c r="K36" s="309"/>
    </row>
    <row r="37" spans="2:11" hidden="1">
      <c r="B37" s="309"/>
      <c r="C37" s="309"/>
      <c r="D37" s="309"/>
      <c r="E37" s="309"/>
      <c r="F37" s="309"/>
      <c r="G37" s="309"/>
      <c r="H37" s="309"/>
      <c r="I37" s="309"/>
      <c r="J37" s="309"/>
      <c r="K37" s="309"/>
    </row>
    <row r="38" spans="2:11" ht="63" hidden="1" customHeight="1">
      <c r="B38" s="309"/>
      <c r="C38" s="309"/>
      <c r="D38" s="309"/>
      <c r="E38" s="309"/>
      <c r="F38" s="309"/>
      <c r="G38" s="309"/>
      <c r="H38" s="309"/>
      <c r="I38" s="309"/>
      <c r="J38" s="309"/>
      <c r="K38" s="309"/>
    </row>
    <row r="39" spans="2:11" ht="56.45" customHeight="1">
      <c r="B39" s="316" t="s">
        <v>195</v>
      </c>
      <c r="C39" s="317"/>
      <c r="D39" s="317"/>
      <c r="E39" s="317"/>
      <c r="F39" s="317"/>
      <c r="G39" s="317"/>
      <c r="H39" s="317"/>
      <c r="I39" s="317"/>
      <c r="J39" s="317"/>
      <c r="K39" s="318"/>
    </row>
    <row r="40" spans="2:11" ht="26.1" customHeight="1">
      <c r="B40" s="306" t="s">
        <v>200</v>
      </c>
      <c r="C40" s="306"/>
      <c r="D40" s="306"/>
      <c r="E40" s="306"/>
      <c r="F40" s="306"/>
      <c r="G40" s="306"/>
      <c r="H40" s="306"/>
      <c r="I40" s="306"/>
      <c r="J40" s="306"/>
      <c r="K40" s="306"/>
    </row>
    <row r="41" spans="2:11" ht="70.349999999999994" customHeight="1">
      <c r="B41" s="307" t="s">
        <v>195</v>
      </c>
      <c r="C41" s="307"/>
      <c r="D41" s="307"/>
      <c r="E41" s="307"/>
      <c r="F41" s="307"/>
      <c r="G41" s="307"/>
      <c r="H41" s="307"/>
      <c r="I41" s="307"/>
      <c r="J41" s="307"/>
      <c r="K41" s="307"/>
    </row>
    <row r="42" spans="2:11" ht="14.45" customHeight="1">
      <c r="B42" s="58"/>
      <c r="C42" s="58"/>
      <c r="D42" s="58"/>
      <c r="E42" s="58"/>
      <c r="F42" s="58"/>
      <c r="G42" s="58"/>
      <c r="H42" s="58"/>
      <c r="I42" s="58"/>
      <c r="J42" s="58"/>
      <c r="K42" s="58"/>
    </row>
    <row r="43" spans="2:11">
      <c r="B43" s="308" t="s">
        <v>201</v>
      </c>
      <c r="C43" s="308"/>
      <c r="D43" s="308"/>
      <c r="E43" s="308"/>
      <c r="F43" s="308"/>
      <c r="G43" s="308"/>
      <c r="H43" s="308"/>
      <c r="I43" s="308"/>
      <c r="J43" s="308"/>
      <c r="K43" s="308"/>
    </row>
    <row r="44" spans="2:11">
      <c r="B44" s="308"/>
      <c r="C44" s="308"/>
      <c r="D44" s="308"/>
      <c r="E44" s="308"/>
      <c r="F44" s="308"/>
      <c r="G44" s="308"/>
      <c r="H44" s="308"/>
      <c r="I44" s="308"/>
      <c r="J44" s="308"/>
      <c r="K44" s="308"/>
    </row>
    <row r="45" spans="2:11">
      <c r="B45" s="308"/>
      <c r="C45" s="308"/>
      <c r="D45" s="308"/>
      <c r="E45" s="308"/>
      <c r="F45" s="308"/>
      <c r="G45" s="308"/>
      <c r="H45" s="308"/>
      <c r="I45" s="308"/>
      <c r="J45" s="308"/>
      <c r="K45" s="308"/>
    </row>
    <row r="46" spans="2:11" ht="26.1" customHeight="1">
      <c r="B46" s="308"/>
      <c r="C46" s="308"/>
      <c r="D46" s="308"/>
      <c r="E46" s="308"/>
      <c r="F46" s="308"/>
      <c r="G46" s="308"/>
      <c r="H46" s="308"/>
      <c r="I46" s="308"/>
      <c r="J46" s="308"/>
      <c r="K46" s="308"/>
    </row>
  </sheetData>
  <mergeCells count="15">
    <mergeCell ref="B16:K16"/>
    <mergeCell ref="B1:K2"/>
    <mergeCell ref="B3:K4"/>
    <mergeCell ref="B6:K11"/>
    <mergeCell ref="B12:K12"/>
    <mergeCell ref="B13:K15"/>
    <mergeCell ref="B40:K40"/>
    <mergeCell ref="B41:K41"/>
    <mergeCell ref="B43:K46"/>
    <mergeCell ref="B17:K17"/>
    <mergeCell ref="B18:K18"/>
    <mergeCell ref="B19:K24"/>
    <mergeCell ref="B25:K25"/>
    <mergeCell ref="B26:K38"/>
    <mergeCell ref="B39:K3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103D-2451-48E0-8573-B10A8DEA102D}">
  <dimension ref="A1:K36"/>
  <sheetViews>
    <sheetView zoomScale="90" zoomScaleNormal="90" workbookViewId="0">
      <selection activeCell="J48" sqref="J48"/>
    </sheetView>
  </sheetViews>
  <sheetFormatPr defaultColWidth="8.85546875" defaultRowHeight="15.6"/>
  <cols>
    <col min="1" max="1" width="3" style="43" customWidth="1"/>
    <col min="2" max="10" width="20.5703125" style="42" customWidth="1"/>
    <col min="11" max="15" width="20.5703125" style="43" customWidth="1"/>
    <col min="16" max="16384" width="8.85546875" style="43"/>
  </cols>
  <sheetData>
    <row r="1" spans="1:11">
      <c r="A1" s="323" t="s">
        <v>202</v>
      </c>
      <c r="B1" s="319" t="s">
        <v>191</v>
      </c>
      <c r="C1" s="319"/>
      <c r="D1" s="319"/>
      <c r="E1" s="319"/>
      <c r="F1" s="319"/>
      <c r="G1" s="319"/>
      <c r="H1" s="319"/>
      <c r="I1" s="319"/>
      <c r="J1" s="319"/>
      <c r="K1" s="319"/>
    </row>
    <row r="2" spans="1:11">
      <c r="A2" s="324"/>
      <c r="B2" s="319"/>
      <c r="C2" s="319"/>
      <c r="D2" s="319"/>
      <c r="E2" s="319"/>
      <c r="F2" s="319"/>
      <c r="G2" s="319"/>
      <c r="H2" s="319"/>
      <c r="I2" s="319"/>
      <c r="J2" s="319"/>
      <c r="K2" s="319"/>
    </row>
    <row r="3" spans="1:11">
      <c r="A3" s="324"/>
    </row>
    <row r="4" spans="1:11">
      <c r="A4" s="324"/>
    </row>
    <row r="5" spans="1:11">
      <c r="A5" s="324"/>
      <c r="F5" s="44" t="s">
        <v>203</v>
      </c>
    </row>
    <row r="6" spans="1:11">
      <c r="A6" s="324"/>
    </row>
    <row r="7" spans="1:11">
      <c r="A7" s="324"/>
    </row>
    <row r="8" spans="1:11" ht="15.95" thickBot="1">
      <c r="A8" s="324"/>
      <c r="C8" s="45" t="s">
        <v>204</v>
      </c>
      <c r="D8" s="46">
        <v>0.1</v>
      </c>
      <c r="E8" s="47" t="s">
        <v>205</v>
      </c>
      <c r="G8" s="47" t="s">
        <v>206</v>
      </c>
      <c r="H8" s="48">
        <v>0.1</v>
      </c>
    </row>
    <row r="9" spans="1:11">
      <c r="A9" s="324"/>
      <c r="C9" s="49">
        <v>0.6</v>
      </c>
      <c r="E9" s="50">
        <v>1</v>
      </c>
    </row>
    <row r="10" spans="1:11">
      <c r="A10" s="324"/>
      <c r="C10" s="47" t="s">
        <v>207</v>
      </c>
      <c r="D10" s="46">
        <v>0.3</v>
      </c>
      <c r="E10" s="47" t="s">
        <v>208</v>
      </c>
      <c r="G10" s="50">
        <v>1</v>
      </c>
    </row>
    <row r="11" spans="1:11">
      <c r="A11" s="324"/>
      <c r="E11" s="50">
        <v>1</v>
      </c>
    </row>
    <row r="12" spans="1:11">
      <c r="A12" s="324"/>
      <c r="E12" s="47" t="s">
        <v>209</v>
      </c>
      <c r="G12" s="47" t="s">
        <v>210</v>
      </c>
    </row>
    <row r="13" spans="1:11" ht="15.95" thickBot="1">
      <c r="A13" s="324"/>
      <c r="E13" s="46">
        <v>0.6</v>
      </c>
      <c r="G13" s="46">
        <v>0.4</v>
      </c>
    </row>
    <row r="14" spans="1:11" ht="15.95" thickBot="1">
      <c r="A14" s="324"/>
      <c r="F14" s="51" t="s">
        <v>211</v>
      </c>
    </row>
    <row r="15" spans="1:11">
      <c r="A15" s="323" t="s">
        <v>212</v>
      </c>
      <c r="E15" s="52">
        <v>0.4</v>
      </c>
      <c r="F15" s="46"/>
      <c r="G15" s="53">
        <v>1</v>
      </c>
    </row>
    <row r="16" spans="1:11">
      <c r="A16" s="323"/>
      <c r="E16" s="47" t="s">
        <v>213</v>
      </c>
      <c r="G16" s="47" t="s">
        <v>214</v>
      </c>
    </row>
    <row r="17" spans="1:7">
      <c r="A17" s="323"/>
      <c r="E17" s="50">
        <v>0.7</v>
      </c>
      <c r="G17" s="50">
        <v>0.3</v>
      </c>
    </row>
    <row r="18" spans="1:7">
      <c r="A18" s="323"/>
      <c r="E18" s="47" t="s">
        <v>215</v>
      </c>
      <c r="G18" s="47" t="s">
        <v>216</v>
      </c>
    </row>
    <row r="19" spans="1:7">
      <c r="A19" s="323"/>
      <c r="E19" s="50">
        <v>0.3</v>
      </c>
      <c r="G19" s="50">
        <v>0.6</v>
      </c>
    </row>
    <row r="20" spans="1:7">
      <c r="A20" s="323"/>
      <c r="E20" s="47" t="s">
        <v>217</v>
      </c>
      <c r="G20" s="47" t="s">
        <v>218</v>
      </c>
    </row>
    <row r="21" spans="1:7">
      <c r="A21" s="323"/>
      <c r="G21" s="50">
        <v>1</v>
      </c>
    </row>
    <row r="22" spans="1:7">
      <c r="A22" s="323"/>
      <c r="G22" s="47" t="s">
        <v>219</v>
      </c>
    </row>
    <row r="23" spans="1:7">
      <c r="A23" s="323"/>
    </row>
    <row r="24" spans="1:7">
      <c r="A24" s="323"/>
    </row>
    <row r="25" spans="1:7">
      <c r="A25" s="323"/>
    </row>
    <row r="26" spans="1:7">
      <c r="A26" s="323"/>
    </row>
    <row r="27" spans="1:7">
      <c r="A27" s="323"/>
    </row>
    <row r="28" spans="1:7">
      <c r="A28" s="323"/>
    </row>
    <row r="29" spans="1:7">
      <c r="A29" s="323"/>
    </row>
    <row r="30" spans="1:7">
      <c r="A30" s="323"/>
    </row>
    <row r="31" spans="1:7">
      <c r="A31" s="323"/>
    </row>
    <row r="32" spans="1:7">
      <c r="A32" s="323"/>
    </row>
    <row r="33" spans="1:10" ht="15.95" thickBot="1">
      <c r="A33" s="323"/>
    </row>
    <row r="34" spans="1:10" ht="31.5" thickBot="1">
      <c r="A34" s="323"/>
      <c r="B34" s="54" t="s">
        <v>220</v>
      </c>
      <c r="C34" s="47" t="s">
        <v>221</v>
      </c>
      <c r="D34" s="55" t="s">
        <v>222</v>
      </c>
      <c r="E34" s="51" t="s">
        <v>223</v>
      </c>
      <c r="F34" s="55" t="s">
        <v>224</v>
      </c>
      <c r="G34" s="47" t="s">
        <v>225</v>
      </c>
      <c r="H34" s="42" t="s">
        <v>226</v>
      </c>
      <c r="I34" s="42" t="s">
        <v>227</v>
      </c>
      <c r="J34" s="42" t="s">
        <v>228</v>
      </c>
    </row>
    <row r="36" spans="1:10">
      <c r="C36" s="42" t="s">
        <v>229</v>
      </c>
    </row>
  </sheetData>
  <mergeCells count="3">
    <mergeCell ref="A1:A14"/>
    <mergeCell ref="A15:A34"/>
    <mergeCell ref="B1:K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FCF36-E57D-4149-AAF7-1266C1EE031C}">
  <dimension ref="B4:B7"/>
  <sheetViews>
    <sheetView workbookViewId="0">
      <selection activeCell="D10" sqref="D10"/>
    </sheetView>
  </sheetViews>
  <sheetFormatPr defaultRowHeight="14.45"/>
  <sheetData>
    <row r="4" spans="2:2">
      <c r="B4" t="s">
        <v>19</v>
      </c>
    </row>
    <row r="5" spans="2:2">
      <c r="B5" t="s">
        <v>20</v>
      </c>
    </row>
    <row r="6" spans="2:2">
      <c r="B6" t="s">
        <v>21</v>
      </c>
    </row>
    <row r="7" spans="2:2">
      <c r="B7" s="165"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E2F73-8109-4703-AEBB-DA605D247A4C}">
  <dimension ref="A1:M34"/>
  <sheetViews>
    <sheetView zoomScale="115" zoomScaleNormal="115" workbookViewId="0">
      <selection activeCell="C6" sqref="C6"/>
    </sheetView>
  </sheetViews>
  <sheetFormatPr defaultColWidth="9.140625" defaultRowHeight="14.45"/>
  <cols>
    <col min="1" max="1" width="9.140625" style="95"/>
    <col min="2" max="2" width="58.85546875" style="95" customWidth="1"/>
    <col min="3" max="3" width="30.5703125" style="95" customWidth="1"/>
    <col min="4" max="16384" width="9.140625" style="95"/>
  </cols>
  <sheetData>
    <row r="1" spans="1:13" ht="47.1" customHeight="1">
      <c r="B1" s="198" t="s">
        <v>1</v>
      </c>
      <c r="C1" s="198"/>
      <c r="D1" s="124"/>
      <c r="E1" s="124"/>
      <c r="F1" s="124"/>
      <c r="G1" s="124"/>
      <c r="H1" s="124"/>
      <c r="I1" s="124"/>
      <c r="J1" s="124"/>
      <c r="K1" s="124"/>
      <c r="L1" s="124"/>
      <c r="M1" s="124"/>
    </row>
    <row r="2" spans="1:13">
      <c r="B2" s="199" t="s">
        <v>23</v>
      </c>
      <c r="C2" s="199"/>
    </row>
    <row r="3" spans="1:13">
      <c r="A3"/>
      <c r="B3"/>
      <c r="C3"/>
      <c r="D3"/>
    </row>
    <row r="4" spans="1:13">
      <c r="A4"/>
      <c r="B4" s="125" t="s">
        <v>4</v>
      </c>
      <c r="C4" s="126">
        <f>Instrukcija!E7</f>
        <v>0</v>
      </c>
      <c r="D4"/>
    </row>
    <row r="5" spans="1:13">
      <c r="A5"/>
      <c r="B5" s="125" t="s">
        <v>5</v>
      </c>
      <c r="C5" s="126">
        <f>Instrukcija!E8</f>
        <v>0</v>
      </c>
      <c r="D5"/>
    </row>
    <row r="6" spans="1:13">
      <c r="A6"/>
      <c r="B6" s="125" t="s">
        <v>24</v>
      </c>
      <c r="C6" s="126">
        <f>Instrukcija!E9</f>
        <v>0</v>
      </c>
      <c r="D6"/>
    </row>
    <row r="7" spans="1:13" ht="15" thickBot="1">
      <c r="A7"/>
      <c r="B7"/>
      <c r="C7"/>
      <c r="D7"/>
    </row>
    <row r="8" spans="1:13" ht="15">
      <c r="A8"/>
      <c r="B8" s="202" t="s">
        <v>25</v>
      </c>
      <c r="C8" s="203"/>
      <c r="D8"/>
    </row>
    <row r="9" spans="1:13" ht="28.5">
      <c r="A9"/>
      <c r="B9" s="127" t="s">
        <v>26</v>
      </c>
      <c r="C9" s="128" t="str">
        <f>IF('1. Kriterijus '!B4=TRUE,"Taip","Nepasirinkta")</f>
        <v>Nepasirinkta</v>
      </c>
      <c r="D9"/>
    </row>
    <row r="10" spans="1:13" ht="31.5" thickBot="1">
      <c r="A10"/>
      <c r="B10" s="129" t="s">
        <v>27</v>
      </c>
      <c r="C10" s="128" t="str">
        <f>IF('1. Kriterijus '!B5=TRUE,"Taip","Nepasirinkta")</f>
        <v>Nepasirinkta</v>
      </c>
      <c r="D10"/>
    </row>
    <row r="11" spans="1:13" ht="15">
      <c r="A11"/>
      <c r="B11" s="202" t="s">
        <v>28</v>
      </c>
      <c r="C11" s="203"/>
      <c r="D11"/>
    </row>
    <row r="12" spans="1:13" ht="56.45">
      <c r="A12"/>
      <c r="B12" s="127" t="s">
        <v>29</v>
      </c>
      <c r="C12" s="128" t="str">
        <f>IF(AND('2. Kriterijus'!D9&gt;=145000, '2. Kriterijus'!E9&gt;=145000), "Atitinka", "Neatitinka")</f>
        <v>Neatitinka</v>
      </c>
      <c r="D12"/>
    </row>
    <row r="13" spans="1:13" ht="42.95" thickBot="1">
      <c r="A13"/>
      <c r="B13" s="130" t="s">
        <v>30</v>
      </c>
      <c r="C13" s="131" t="str">
        <f>IF(AND('2. Kriterijus'!E11&gt;=51%, '2. Kriterijus'!E10&gt;=51%), "Atitinka", "Neatitinka")</f>
        <v>Neatitinka</v>
      </c>
      <c r="D13"/>
    </row>
    <row r="14" spans="1:13" ht="15">
      <c r="A14"/>
      <c r="B14" s="204" t="s">
        <v>31</v>
      </c>
      <c r="C14" s="205"/>
      <c r="D14"/>
    </row>
    <row r="15" spans="1:13" ht="15.6">
      <c r="A15"/>
      <c r="B15" s="132" t="s">
        <v>32</v>
      </c>
      <c r="C15" s="128" t="str">
        <f>IF('3. Kriterijus'!C6=TRUE,"Taip","Nepasirinkta")</f>
        <v>Nepasirinkta</v>
      </c>
      <c r="D15"/>
    </row>
    <row r="16" spans="1:13" ht="15.6">
      <c r="A16"/>
      <c r="B16" s="133" t="s">
        <v>33</v>
      </c>
      <c r="C16" s="128" t="str">
        <f>IF('3. Kriterijus'!C8=TRUE,"Taip","Nepasirinkta")</f>
        <v>Nepasirinkta</v>
      </c>
      <c r="D16"/>
    </row>
    <row r="17" spans="1:4" ht="15.6">
      <c r="A17"/>
      <c r="B17" s="133" t="s">
        <v>34</v>
      </c>
      <c r="C17" s="128" t="str">
        <f>IF('3. Kriterijus'!C10=TRUE,"Taip","Nepasirinkta")</f>
        <v>Nepasirinkta</v>
      </c>
      <c r="D17"/>
    </row>
    <row r="18" spans="1:4" ht="15.6">
      <c r="A18"/>
      <c r="B18" s="133" t="s">
        <v>35</v>
      </c>
      <c r="C18" s="128" t="str">
        <f>IF('3. Kriterijus'!C12=TRUE,"Taip","Nepasirinkta")</f>
        <v>Nepasirinkta</v>
      </c>
      <c r="D18"/>
    </row>
    <row r="19" spans="1:4" ht="15.95" thickBot="1">
      <c r="A19"/>
      <c r="B19" s="134" t="s">
        <v>36</v>
      </c>
      <c r="C19" s="128" t="str">
        <f>IF('3. Kriterijus'!C14=TRUE,"Taip","Nepasirinkta")</f>
        <v>Nepasirinkta</v>
      </c>
      <c r="D19"/>
    </row>
    <row r="20" spans="1:4" ht="15">
      <c r="A20"/>
      <c r="B20" s="200" t="s">
        <v>37</v>
      </c>
      <c r="C20" s="201"/>
      <c r="D20"/>
    </row>
    <row r="21" spans="1:4" ht="30.95">
      <c r="A21"/>
      <c r="B21" s="135" t="s">
        <v>38</v>
      </c>
      <c r="C21" s="128" t="str">
        <f>IF('4. Kriterijus'!B5=TRUE,"Taip","Nepasirinkta")</f>
        <v>Nepasirinkta</v>
      </c>
      <c r="D21"/>
    </row>
    <row r="22" spans="1:4" ht="15.95" thickBot="1">
      <c r="A22"/>
      <c r="B22" s="136" t="s">
        <v>39</v>
      </c>
      <c r="C22" s="128" t="str">
        <f>IF('4. Kriterijus'!B6=TRUE,"Taip","Nepasirinkta")</f>
        <v>Nepasirinkta</v>
      </c>
      <c r="D22"/>
    </row>
    <row r="23" spans="1:4" ht="15">
      <c r="A23"/>
      <c r="B23" s="200" t="s">
        <v>40</v>
      </c>
      <c r="C23" s="201"/>
      <c r="D23"/>
    </row>
    <row r="24" spans="1:4" ht="31.5" thickBot="1">
      <c r="A24"/>
      <c r="B24" s="135" t="s">
        <v>41</v>
      </c>
      <c r="C24" s="137">
        <f>'5. Kriterijus'!F13</f>
        <v>0</v>
      </c>
      <c r="D24"/>
    </row>
    <row r="25" spans="1:4" ht="15">
      <c r="A25"/>
      <c r="B25" s="200" t="s">
        <v>42</v>
      </c>
      <c r="C25" s="201"/>
      <c r="D25"/>
    </row>
    <row r="26" spans="1:4" ht="15.6">
      <c r="A26"/>
      <c r="B26" s="138" t="s">
        <v>43</v>
      </c>
      <c r="C26" s="139" t="str">
        <f>IF('6. Kriterijus'!B5=TRUE,"Taip","Nepasirinkta")</f>
        <v>Nepasirinkta</v>
      </c>
      <c r="D26"/>
    </row>
    <row r="27" spans="1:4" ht="15.6">
      <c r="A27"/>
      <c r="B27" s="138" t="s">
        <v>44</v>
      </c>
      <c r="C27" s="139" t="str">
        <f>IF('6. Kriterijus'!B6=TRUE,"Taip","Nepasirinkta")</f>
        <v>Nepasirinkta</v>
      </c>
      <c r="D27"/>
    </row>
    <row r="28" spans="1:4" ht="15.95" thickBot="1">
      <c r="A28"/>
      <c r="B28" s="140" t="s">
        <v>45</v>
      </c>
      <c r="C28" s="141" t="str">
        <f>IF('6. Kriterijus'!B7=TRUE,"Taip","Nepasirinkta")</f>
        <v>Nepasirinkta</v>
      </c>
      <c r="D28"/>
    </row>
    <row r="29" spans="1:4" ht="15" thickBot="1">
      <c r="A29"/>
      <c r="B29"/>
      <c r="C29"/>
      <c r="D29"/>
    </row>
    <row r="30" spans="1:4" ht="15.6" thickBot="1">
      <c r="A30"/>
      <c r="B30" s="200" t="s">
        <v>46</v>
      </c>
      <c r="C30" s="201"/>
      <c r="D30"/>
    </row>
    <row r="31" spans="1:4">
      <c r="A31"/>
      <c r="B31" s="142" t="s">
        <v>47</v>
      </c>
      <c r="C31" s="142" t="s">
        <v>48</v>
      </c>
      <c r="D31"/>
    </row>
    <row r="32" spans="1:4" ht="15" thickBot="1">
      <c r="A32"/>
      <c r="B32" s="143">
        <f>'7. Išteklių lentelė'!H19</f>
        <v>0</v>
      </c>
      <c r="C32" s="144">
        <f>'7. Išteklių lentelė'!I19</f>
        <v>0</v>
      </c>
      <c r="D32"/>
    </row>
    <row r="33" spans="1:4" ht="15" thickBot="1">
      <c r="A33"/>
      <c r="B33" s="143" t="s">
        <v>49</v>
      </c>
      <c r="C33" s="145" t="e">
        <f>C32/B32*100</f>
        <v>#DIV/0!</v>
      </c>
      <c r="D33"/>
    </row>
    <row r="34" spans="1:4">
      <c r="A34"/>
      <c r="B34"/>
      <c r="C34"/>
      <c r="D34"/>
    </row>
  </sheetData>
  <sheetProtection algorithmName="SHA-512" hashValue="x1x2Q9t81VJtp5C0ZcGTmQUrFKJ3MpcKKccfNNpl59Rz7fu+2/kgbLixKVUe8L1K0DygKhJtHj8EO0HLvOgygw==" saltValue="n6Kp1H539i1G/Dt56bnsyQ==" spinCount="100000" sheet="1" objects="1" scenarios="1"/>
  <mergeCells count="9">
    <mergeCell ref="B1:C1"/>
    <mergeCell ref="B2:C2"/>
    <mergeCell ref="B30:C30"/>
    <mergeCell ref="B8:C8"/>
    <mergeCell ref="B11:C11"/>
    <mergeCell ref="B14:C14"/>
    <mergeCell ref="B20:C20"/>
    <mergeCell ref="B23:C23"/>
    <mergeCell ref="B25:C25"/>
  </mergeCells>
  <hyperlinks>
    <hyperlink ref="B25" r:id="rId1" display="https://ec.europa.eu/eurostat/web/products-manuals-and-guidelines/-/ks-01-18-852" xr:uid="{895CA61E-24E7-489D-A0CA-393333F1A19F}"/>
  </hyperlinks>
  <pageMargins left="0.7" right="0.7" top="0.75" bottom="0.75" header="0.3" footer="0.3"/>
  <ignoredErrors>
    <ignoredError sqref="C13"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002B5-056C-49C7-AF41-950D6E274D64}">
  <dimension ref="B2:N49"/>
  <sheetViews>
    <sheetView tabSelected="1" zoomScale="85" zoomScaleNormal="85" workbookViewId="0">
      <selection activeCell="C16" sqref="C16"/>
    </sheetView>
  </sheetViews>
  <sheetFormatPr defaultRowHeight="14.45"/>
  <cols>
    <col min="2" max="2" width="80.85546875" customWidth="1"/>
    <col min="3" max="3" width="107.28515625" customWidth="1"/>
    <col min="4" max="4" width="39" customWidth="1"/>
    <col min="5" max="5" width="39.7109375" customWidth="1"/>
    <col min="6" max="6" width="26.5703125" customWidth="1"/>
  </cols>
  <sheetData>
    <row r="2" spans="2:14" ht="15.6">
      <c r="B2" s="40" t="s">
        <v>25</v>
      </c>
      <c r="C2" s="5"/>
      <c r="D2" s="5"/>
      <c r="E2" s="5"/>
      <c r="F2" s="5"/>
      <c r="G2" s="5"/>
      <c r="H2" s="5"/>
      <c r="I2" s="5"/>
      <c r="J2" s="5"/>
      <c r="K2" s="5"/>
      <c r="L2" s="5"/>
      <c r="M2" s="5"/>
      <c r="N2" s="5"/>
    </row>
    <row r="3" spans="2:14" ht="15" thickBot="1">
      <c r="C3" s="59" t="s">
        <v>50</v>
      </c>
    </row>
    <row r="4" spans="2:14" ht="40.9" customHeight="1" thickBot="1">
      <c r="B4" s="14" t="b">
        <v>0</v>
      </c>
      <c r="C4" s="15" t="s">
        <v>26</v>
      </c>
    </row>
    <row r="5" spans="2:14" ht="41.45" customHeight="1" thickBot="1">
      <c r="B5" s="17" t="b">
        <v>0</v>
      </c>
      <c r="C5" s="16" t="s">
        <v>27</v>
      </c>
    </row>
    <row r="6" spans="2:14" ht="15.6">
      <c r="B6" s="6"/>
    </row>
    <row r="8" spans="2:14" ht="15.6">
      <c r="B8" s="7" t="s">
        <v>51</v>
      </c>
    </row>
    <row r="9" spans="2:14" ht="15.95" thickBot="1">
      <c r="C9" s="59" t="s">
        <v>52</v>
      </c>
      <c r="M9" s="11"/>
      <c r="N9" s="12"/>
    </row>
    <row r="10" spans="2:14" ht="34.9" customHeight="1" thickBot="1">
      <c r="B10" s="72" t="s">
        <v>53</v>
      </c>
      <c r="C10" s="20"/>
      <c r="M10" s="11"/>
      <c r="N10" s="12"/>
    </row>
    <row r="11" spans="2:14" ht="40.9" customHeight="1" thickBot="1">
      <c r="B11" s="73" t="s">
        <v>54</v>
      </c>
      <c r="C11" s="21"/>
      <c r="G11" s="9"/>
      <c r="H11" s="10"/>
    </row>
    <row r="12" spans="2:14" ht="50.45" customHeight="1" thickBot="1">
      <c r="B12" s="73" t="s">
        <v>55</v>
      </c>
      <c r="C12" s="21"/>
      <c r="G12" s="9"/>
      <c r="H12" s="10"/>
    </row>
    <row r="13" spans="2:14" ht="75" customHeight="1" thickBot="1">
      <c r="B13" s="73" t="s">
        <v>56</v>
      </c>
      <c r="C13" s="21"/>
    </row>
    <row r="14" spans="2:14" ht="59.45" customHeight="1" thickBot="1">
      <c r="B14" s="73" t="s">
        <v>57</v>
      </c>
      <c r="C14" s="21"/>
    </row>
    <row r="15" spans="2:14" ht="69" customHeight="1" thickBot="1">
      <c r="B15" s="73" t="s">
        <v>58</v>
      </c>
      <c r="C15" s="21"/>
    </row>
    <row r="16" spans="2:14" ht="70.150000000000006" customHeight="1" thickBot="1">
      <c r="B16" s="73" t="s">
        <v>59</v>
      </c>
      <c r="C16" s="21"/>
    </row>
    <row r="17" spans="2:3" ht="63" customHeight="1" thickBot="1">
      <c r="B17" s="73" t="s">
        <v>60</v>
      </c>
      <c r="C17" s="21"/>
    </row>
    <row r="18" spans="2:3" ht="48.6" customHeight="1" thickBot="1">
      <c r="B18" s="73" t="s">
        <v>61</v>
      </c>
      <c r="C18" s="21"/>
    </row>
    <row r="19" spans="2:3" ht="56.45" customHeight="1" thickBot="1">
      <c r="B19" s="73" t="s">
        <v>62</v>
      </c>
      <c r="C19" s="21"/>
    </row>
    <row r="20" spans="2:3" ht="39" customHeight="1">
      <c r="B20" s="74" t="s">
        <v>63</v>
      </c>
      <c r="C20" s="206"/>
    </row>
    <row r="21" spans="2:3" ht="32.450000000000003" customHeight="1">
      <c r="B21" s="75" t="s">
        <v>64</v>
      </c>
      <c r="C21" s="207"/>
    </row>
    <row r="22" spans="2:3" ht="33" customHeight="1">
      <c r="B22" s="75" t="s">
        <v>65</v>
      </c>
      <c r="C22" s="207"/>
    </row>
    <row r="23" spans="2:3" ht="18" customHeight="1">
      <c r="B23" s="75" t="s">
        <v>66</v>
      </c>
      <c r="C23" s="207"/>
    </row>
    <row r="24" spans="2:3" ht="25.9" customHeight="1" thickBot="1">
      <c r="B24" s="76" t="s">
        <v>67</v>
      </c>
      <c r="C24" s="208"/>
    </row>
    <row r="25" spans="2:3" ht="53.45" customHeight="1" thickBot="1">
      <c r="B25" s="73" t="s">
        <v>68</v>
      </c>
      <c r="C25" s="21"/>
    </row>
    <row r="26" spans="2:3" ht="48.6" customHeight="1" thickBot="1">
      <c r="B26" s="73" t="s">
        <v>69</v>
      </c>
      <c r="C26" s="21"/>
    </row>
    <row r="27" spans="2:3" ht="58.9" customHeight="1" thickBot="1">
      <c r="B27" s="73" t="s">
        <v>70</v>
      </c>
      <c r="C27" s="21"/>
    </row>
    <row r="28" spans="2:3" ht="15.95" thickBot="1">
      <c r="B28" s="209" t="s">
        <v>71</v>
      </c>
      <c r="C28" s="210"/>
    </row>
    <row r="29" spans="2:3" ht="45" customHeight="1" thickBot="1">
      <c r="B29" s="73" t="s">
        <v>72</v>
      </c>
      <c r="C29" s="21"/>
    </row>
    <row r="30" spans="2:3" ht="36" customHeight="1" thickBot="1">
      <c r="B30" s="73" t="s">
        <v>73</v>
      </c>
      <c r="C30" s="21"/>
    </row>
    <row r="31" spans="2:3" ht="42" customHeight="1" thickBot="1">
      <c r="B31" s="77" t="s">
        <v>74</v>
      </c>
      <c r="C31" s="22"/>
    </row>
    <row r="33" spans="2:6">
      <c r="B33" s="8" t="s">
        <v>75</v>
      </c>
    </row>
    <row r="34" spans="2:6" ht="15" thickBot="1">
      <c r="C34" s="59" t="s">
        <v>76</v>
      </c>
    </row>
    <row r="35" spans="2:6" ht="49.15" customHeight="1" thickBot="1">
      <c r="B35" s="23" t="s">
        <v>77</v>
      </c>
      <c r="C35" s="24" t="s">
        <v>78</v>
      </c>
      <c r="D35" s="24" t="s">
        <v>79</v>
      </c>
      <c r="E35" s="25" t="s">
        <v>80</v>
      </c>
    </row>
    <row r="36" spans="2:6" ht="15" thickBot="1">
      <c r="B36" s="26" t="s">
        <v>81</v>
      </c>
      <c r="C36" s="27" t="s">
        <v>81</v>
      </c>
      <c r="D36" s="27" t="s">
        <v>81</v>
      </c>
      <c r="E36" s="28" t="s">
        <v>81</v>
      </c>
    </row>
    <row r="37" spans="2:6" ht="15" thickBot="1">
      <c r="B37" s="26" t="s">
        <v>81</v>
      </c>
      <c r="C37" s="27" t="s">
        <v>81</v>
      </c>
      <c r="D37" s="27" t="s">
        <v>81</v>
      </c>
      <c r="E37" s="28" t="s">
        <v>81</v>
      </c>
    </row>
    <row r="38" spans="2:6" ht="15" thickBot="1">
      <c r="B38" s="26" t="s">
        <v>81</v>
      </c>
      <c r="C38" s="27" t="s">
        <v>81</v>
      </c>
      <c r="D38" s="27" t="s">
        <v>81</v>
      </c>
      <c r="E38" s="28" t="s">
        <v>81</v>
      </c>
    </row>
    <row r="39" spans="2:6" ht="15" thickBot="1">
      <c r="B39" s="29" t="s">
        <v>81</v>
      </c>
      <c r="C39" s="30" t="s">
        <v>81</v>
      </c>
      <c r="D39" s="30" t="s">
        <v>81</v>
      </c>
      <c r="E39" s="31" t="s">
        <v>81</v>
      </c>
    </row>
    <row r="41" spans="2:6" ht="28.15" customHeight="1">
      <c r="B41" s="211" t="s">
        <v>82</v>
      </c>
      <c r="C41" s="211"/>
    </row>
    <row r="42" spans="2:6" ht="15" thickBot="1">
      <c r="C42" s="59" t="s">
        <v>83</v>
      </c>
    </row>
    <row r="43" spans="2:6" ht="50.25" customHeight="1" thickBot="1">
      <c r="B43" s="23" t="s">
        <v>84</v>
      </c>
      <c r="C43" s="24" t="s">
        <v>78</v>
      </c>
      <c r="D43" s="24" t="s">
        <v>79</v>
      </c>
      <c r="E43" s="24" t="s">
        <v>80</v>
      </c>
      <c r="F43" s="25" t="s">
        <v>85</v>
      </c>
    </row>
    <row r="44" spans="2:6" ht="15" thickBot="1">
      <c r="B44" s="32" t="s">
        <v>81</v>
      </c>
      <c r="C44" s="33" t="s">
        <v>81</v>
      </c>
      <c r="D44" s="33" t="s">
        <v>81</v>
      </c>
      <c r="E44" s="33" t="s">
        <v>81</v>
      </c>
      <c r="F44" s="34"/>
    </row>
    <row r="45" spans="2:6" ht="15" thickBot="1">
      <c r="B45" s="32" t="s">
        <v>81</v>
      </c>
      <c r="C45" s="33" t="s">
        <v>81</v>
      </c>
      <c r="D45" s="33" t="s">
        <v>81</v>
      </c>
      <c r="E45" s="33" t="s">
        <v>81</v>
      </c>
      <c r="F45" s="34"/>
    </row>
    <row r="46" spans="2:6" ht="15" thickBot="1">
      <c r="B46" s="32" t="s">
        <v>81</v>
      </c>
      <c r="C46" s="33" t="s">
        <v>81</v>
      </c>
      <c r="D46" s="33" t="s">
        <v>81</v>
      </c>
      <c r="E46" s="33" t="s">
        <v>81</v>
      </c>
      <c r="F46" s="34"/>
    </row>
    <row r="47" spans="2:6" ht="15" thickBot="1">
      <c r="B47" s="32" t="s">
        <v>81</v>
      </c>
      <c r="C47" s="33" t="s">
        <v>81</v>
      </c>
      <c r="D47" s="33" t="s">
        <v>81</v>
      </c>
      <c r="E47" s="33" t="s">
        <v>81</v>
      </c>
      <c r="F47" s="34"/>
    </row>
    <row r="48" spans="2:6" ht="15" thickBot="1">
      <c r="B48" s="32" t="s">
        <v>81</v>
      </c>
      <c r="C48" s="33" t="s">
        <v>81</v>
      </c>
      <c r="D48" s="33" t="s">
        <v>81</v>
      </c>
      <c r="E48" s="33" t="s">
        <v>81</v>
      </c>
      <c r="F48" s="34"/>
    </row>
    <row r="49" spans="2:6" ht="15" thickBot="1">
      <c r="B49" s="29" t="s">
        <v>81</v>
      </c>
      <c r="C49" s="30" t="s">
        <v>81</v>
      </c>
      <c r="D49" s="30" t="s">
        <v>81</v>
      </c>
      <c r="E49" s="30" t="s">
        <v>81</v>
      </c>
      <c r="F49" s="35"/>
    </row>
  </sheetData>
  <mergeCells count="3">
    <mergeCell ref="C20:C24"/>
    <mergeCell ref="B28:C28"/>
    <mergeCell ref="B41:C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CF73-E3CD-44AE-8C96-C0886908F550}">
  <dimension ref="B2:N18"/>
  <sheetViews>
    <sheetView zoomScale="90" zoomScaleNormal="90" workbookViewId="0">
      <selection activeCell="C4" sqref="C4"/>
    </sheetView>
  </sheetViews>
  <sheetFormatPr defaultRowHeight="14.45"/>
  <cols>
    <col min="2" max="2" width="37.7109375" customWidth="1"/>
    <col min="3" max="3" width="40.85546875" customWidth="1"/>
    <col min="4" max="4" width="30" customWidth="1"/>
    <col min="5" max="5" width="30.7109375" customWidth="1"/>
    <col min="14" max="14" width="46.7109375" customWidth="1"/>
  </cols>
  <sheetData>
    <row r="2" spans="2:14" ht="79.900000000000006" customHeight="1">
      <c r="B2" s="212" t="s">
        <v>86</v>
      </c>
      <c r="C2" s="212"/>
      <c r="D2" s="212"/>
      <c r="E2" s="212"/>
      <c r="F2" s="13"/>
      <c r="G2" s="13"/>
      <c r="H2" s="13"/>
      <c r="I2" s="13"/>
      <c r="J2" s="13"/>
      <c r="K2" s="13"/>
      <c r="L2" s="13"/>
      <c r="M2" s="13"/>
      <c r="N2" s="13"/>
    </row>
    <row r="3" spans="2:14" ht="15" thickBot="1">
      <c r="B3" s="95"/>
      <c r="C3" s="95"/>
      <c r="D3" s="95"/>
      <c r="E3" s="96" t="s">
        <v>87</v>
      </c>
    </row>
    <row r="4" spans="2:14" ht="46.9" customHeight="1" thickBot="1">
      <c r="B4" s="213" t="s">
        <v>88</v>
      </c>
      <c r="C4" s="98" t="s">
        <v>89</v>
      </c>
      <c r="D4" s="99" t="s">
        <v>90</v>
      </c>
      <c r="E4" s="100" t="s">
        <v>90</v>
      </c>
    </row>
    <row r="5" spans="2:14" ht="21" customHeight="1" thickBot="1">
      <c r="B5" s="213"/>
      <c r="C5" s="101" t="s">
        <v>91</v>
      </c>
      <c r="D5" s="102"/>
      <c r="E5" s="103"/>
    </row>
    <row r="6" spans="2:14" ht="21.6" customHeight="1" thickBot="1">
      <c r="B6" s="213"/>
      <c r="C6" s="101" t="s">
        <v>92</v>
      </c>
      <c r="D6" s="102"/>
      <c r="E6" s="103"/>
    </row>
    <row r="7" spans="2:14" ht="16.149999999999999" customHeight="1" thickBot="1">
      <c r="B7" s="213"/>
      <c r="C7" s="101" t="s">
        <v>93</v>
      </c>
      <c r="D7" s="102"/>
      <c r="E7" s="103"/>
    </row>
    <row r="8" spans="2:14" ht="21" customHeight="1" thickBot="1">
      <c r="B8" s="213"/>
      <c r="C8" s="101" t="s">
        <v>94</v>
      </c>
      <c r="D8" s="102"/>
      <c r="E8" s="103"/>
    </row>
    <row r="9" spans="2:14" ht="58.15" customHeight="1" thickBot="1">
      <c r="B9" s="214" t="s">
        <v>95</v>
      </c>
      <c r="C9" s="214"/>
      <c r="D9" s="106">
        <f>SUM(D5:D8)</f>
        <v>0</v>
      </c>
      <c r="E9" s="106">
        <f>SUM(E5:E8)</f>
        <v>0</v>
      </c>
    </row>
    <row r="10" spans="2:14" ht="48" customHeight="1" thickBot="1">
      <c r="B10" s="215" t="s">
        <v>96</v>
      </c>
      <c r="C10" s="216"/>
      <c r="D10" s="104"/>
      <c r="E10" s="105"/>
    </row>
    <row r="11" spans="2:14" ht="60.6" customHeight="1" thickBot="1">
      <c r="B11" s="214" t="s">
        <v>30</v>
      </c>
      <c r="C11" s="214"/>
      <c r="D11" s="107">
        <f>IFERROR(D10/D9,0)</f>
        <v>0</v>
      </c>
      <c r="E11" s="107">
        <f>IFERROR(E10/E9,0)</f>
        <v>0</v>
      </c>
    </row>
    <row r="14" spans="2:14" ht="9.6" customHeight="1"/>
    <row r="15" spans="2:14" ht="101.1" customHeight="1">
      <c r="B15" s="221" t="s">
        <v>97</v>
      </c>
      <c r="C15" s="221"/>
      <c r="D15" s="221"/>
      <c r="E15" s="221"/>
    </row>
    <row r="16" spans="2:14" ht="15.6" customHeight="1" thickBot="1">
      <c r="E16" s="60" t="s">
        <v>98</v>
      </c>
    </row>
    <row r="17" spans="2:5" ht="32.450000000000003" customHeight="1">
      <c r="B17" s="217" t="s">
        <v>99</v>
      </c>
      <c r="C17" s="218"/>
      <c r="D17" s="219" t="s">
        <v>100</v>
      </c>
      <c r="E17" s="220"/>
    </row>
    <row r="18" spans="2:5" ht="27.6" customHeight="1" thickBot="1">
      <c r="B18" s="224"/>
      <c r="C18" s="222"/>
      <c r="D18" s="222"/>
      <c r="E18" s="223"/>
    </row>
  </sheetData>
  <sheetProtection algorithmName="SHA-512" hashValue="TGUazKDNIepoy9PRaxD2Xcw57hw13zjCsEDJ1IJ+xyxFAMBaHt70baw3WVvCTsJ5Zb0uOtz6Y6eaXiW+DMA1Lg==" saltValue="TZ3ThKbLuul7tITlUnJ0gA==" spinCount="100000" sheet="1" objects="1" scenarios="1" formatCells="0" formatColumns="0" formatRows="0" insertColumns="0" insertRows="0" autoFilter="0"/>
  <mergeCells count="10">
    <mergeCell ref="B17:C17"/>
    <mergeCell ref="D17:E17"/>
    <mergeCell ref="B15:E15"/>
    <mergeCell ref="D18:E18"/>
    <mergeCell ref="B18:C18"/>
    <mergeCell ref="B2:E2"/>
    <mergeCell ref="B4:B8"/>
    <mergeCell ref="B9:C9"/>
    <mergeCell ref="B11:C11"/>
    <mergeCell ref="B10:C10"/>
  </mergeCells>
  <phoneticPr fontId="22" type="noConversion"/>
  <conditionalFormatting sqref="D9:E9">
    <cfRule type="cellIs" dxfId="5" priority="3" operator="lessThan">
      <formula>145000</formula>
    </cfRule>
    <cfRule type="cellIs" dxfId="4" priority="4" operator="greaterThanOrEqual">
      <formula>145000</formula>
    </cfRule>
  </conditionalFormatting>
  <conditionalFormatting sqref="D11:E11">
    <cfRule type="cellIs" dxfId="3" priority="1" operator="lessThan">
      <formula>0.51</formula>
    </cfRule>
    <cfRule type="cellIs" dxfId="2" priority="2" operator="greaterThanOrEqual">
      <formula>0.51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54A0-9967-4617-9002-404912D3D5AB}">
  <dimension ref="B2:D15"/>
  <sheetViews>
    <sheetView zoomScale="90" zoomScaleNormal="90" workbookViewId="0">
      <selection activeCell="C10" sqref="C10"/>
    </sheetView>
  </sheetViews>
  <sheetFormatPr defaultRowHeight="14.45"/>
  <cols>
    <col min="2" max="2" width="40.42578125" customWidth="1"/>
    <col min="3" max="3" width="43.5703125" customWidth="1"/>
    <col min="4" max="4" width="107.5703125" customWidth="1"/>
  </cols>
  <sheetData>
    <row r="2" spans="2:4" ht="30.6" customHeight="1">
      <c r="B2" s="231" t="s">
        <v>31</v>
      </c>
      <c r="C2" s="231"/>
      <c r="D2" s="231"/>
    </row>
    <row r="4" spans="2:4" ht="15" thickBot="1">
      <c r="D4" s="59" t="s">
        <v>101</v>
      </c>
    </row>
    <row r="5" spans="2:4" ht="57" customHeight="1" thickBot="1">
      <c r="B5" s="78" t="s">
        <v>102</v>
      </c>
      <c r="C5" s="70" t="s">
        <v>103</v>
      </c>
      <c r="D5" s="71" t="s">
        <v>104</v>
      </c>
    </row>
    <row r="6" spans="2:4" ht="49.5" customHeight="1" thickBot="1">
      <c r="B6" s="92" t="s">
        <v>105</v>
      </c>
      <c r="C6" s="93" t="b">
        <v>0</v>
      </c>
      <c r="D6" s="94"/>
    </row>
    <row r="7" spans="2:4" ht="88.15" customHeight="1" thickBot="1">
      <c r="B7" s="232" t="s">
        <v>106</v>
      </c>
      <c r="C7" s="233"/>
      <c r="D7" s="234"/>
    </row>
    <row r="8" spans="2:4" ht="62.45" customHeight="1" thickBot="1">
      <c r="B8" s="79" t="s">
        <v>107</v>
      </c>
      <c r="C8" s="14" t="b">
        <v>0</v>
      </c>
      <c r="D8" s="37"/>
    </row>
    <row r="9" spans="2:4" ht="75.599999999999994" customHeight="1" thickBot="1">
      <c r="B9" s="225" t="s">
        <v>108</v>
      </c>
      <c r="C9" s="226"/>
      <c r="D9" s="227"/>
    </row>
    <row r="10" spans="2:4" ht="60" customHeight="1" thickBot="1">
      <c r="B10" s="79" t="s">
        <v>109</v>
      </c>
      <c r="C10" s="14" t="b">
        <v>0</v>
      </c>
      <c r="D10" s="37"/>
    </row>
    <row r="11" spans="2:4" ht="79.150000000000006" customHeight="1" thickBot="1">
      <c r="B11" s="225" t="s">
        <v>110</v>
      </c>
      <c r="C11" s="226"/>
      <c r="D11" s="227"/>
    </row>
    <row r="12" spans="2:4" ht="58.9" customHeight="1" thickBot="1">
      <c r="B12" s="79" t="s">
        <v>111</v>
      </c>
      <c r="C12" s="14" t="b">
        <v>0</v>
      </c>
      <c r="D12" s="37"/>
    </row>
    <row r="13" spans="2:4" ht="84" customHeight="1" thickBot="1">
      <c r="B13" s="225" t="s">
        <v>112</v>
      </c>
      <c r="C13" s="226"/>
      <c r="D13" s="227"/>
    </row>
    <row r="14" spans="2:4" ht="52.9" customHeight="1" thickBot="1">
      <c r="B14" s="79" t="s">
        <v>113</v>
      </c>
      <c r="C14" s="14" t="b">
        <v>0</v>
      </c>
      <c r="D14" s="37"/>
    </row>
    <row r="15" spans="2:4" ht="73.900000000000006" customHeight="1" thickBot="1">
      <c r="B15" s="228" t="s">
        <v>114</v>
      </c>
      <c r="C15" s="229"/>
      <c r="D15" s="230"/>
    </row>
  </sheetData>
  <mergeCells count="6">
    <mergeCell ref="B13:D13"/>
    <mergeCell ref="B15:D15"/>
    <mergeCell ref="B2:D2"/>
    <mergeCell ref="B7:D7"/>
    <mergeCell ref="B9:D9"/>
    <mergeCell ref="B11:D11"/>
  </mergeCells>
  <conditionalFormatting sqref="I7">
    <cfRule type="cellIs" dxfId="1" priority="1" operator="equal">
      <formula>"taip"</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1474-70FA-4290-9FBF-307E1BF25F0D}">
  <dimension ref="B2:D16"/>
  <sheetViews>
    <sheetView zoomScaleNormal="100" workbookViewId="0">
      <selection activeCell="C24" sqref="C24"/>
    </sheetView>
  </sheetViews>
  <sheetFormatPr defaultRowHeight="14.45"/>
  <cols>
    <col min="1" max="1" width="7" customWidth="1"/>
    <col min="2" max="2" width="91.85546875" customWidth="1"/>
    <col min="3" max="3" width="142" customWidth="1"/>
  </cols>
  <sheetData>
    <row r="2" spans="2:4" ht="15.6">
      <c r="B2" s="326" t="s">
        <v>37</v>
      </c>
      <c r="C2" s="326"/>
    </row>
    <row r="4" spans="2:4" ht="15.6" customHeight="1" thickBot="1">
      <c r="C4" s="60" t="s">
        <v>115</v>
      </c>
      <c r="D4" s="65"/>
    </row>
    <row r="5" spans="2:4" ht="17.45" customHeight="1">
      <c r="B5" s="66" t="b">
        <v>0</v>
      </c>
      <c r="C5" s="68" t="s">
        <v>38</v>
      </c>
      <c r="D5" s="65"/>
    </row>
    <row r="6" spans="2:4" ht="17.45" customHeight="1" thickBot="1">
      <c r="B6" s="67" t="b">
        <v>0</v>
      </c>
      <c r="C6" s="69" t="s">
        <v>39</v>
      </c>
    </row>
    <row r="7" spans="2:4" ht="54.6" customHeight="1" thickBot="1">
      <c r="B7" s="72" t="s">
        <v>116</v>
      </c>
      <c r="C7" s="38"/>
    </row>
    <row r="8" spans="2:4" ht="37.15" customHeight="1" thickBot="1">
      <c r="B8" s="73" t="s">
        <v>117</v>
      </c>
      <c r="C8" s="36"/>
    </row>
    <row r="9" spans="2:4" ht="64.900000000000006" customHeight="1" thickBot="1">
      <c r="B9" s="73" t="s">
        <v>118</v>
      </c>
      <c r="C9" s="36"/>
    </row>
    <row r="10" spans="2:4" ht="38.450000000000003" customHeight="1" thickBot="1">
      <c r="B10" s="73" t="s">
        <v>119</v>
      </c>
      <c r="C10" s="36"/>
    </row>
    <row r="11" spans="2:4" ht="66.95" customHeight="1" thickBot="1">
      <c r="B11" s="73" t="s">
        <v>120</v>
      </c>
      <c r="C11" s="36"/>
    </row>
    <row r="12" spans="2:4" ht="40.5" customHeight="1" thickBot="1">
      <c r="B12" s="77" t="s">
        <v>121</v>
      </c>
      <c r="C12" s="39"/>
    </row>
    <row r="13" spans="2:4" ht="39.6" customHeight="1"/>
    <row r="14" spans="2:4" ht="27" customHeight="1">
      <c r="B14" s="61" t="s">
        <v>122</v>
      </c>
    </row>
    <row r="15" spans="2:4" ht="39.6" customHeight="1">
      <c r="B15" s="235" t="s">
        <v>123</v>
      </c>
      <c r="C15" s="235"/>
    </row>
    <row r="16" spans="2:4" ht="113.1" customHeight="1">
      <c r="B16" s="236" t="s">
        <v>124</v>
      </c>
      <c r="C16" s="236"/>
    </row>
  </sheetData>
  <mergeCells count="3">
    <mergeCell ref="B2:C2"/>
    <mergeCell ref="B15:C15"/>
    <mergeCell ref="B16:C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7F081-448D-4EFD-8467-2EB4BB5E6AE0}">
  <dimension ref="B2:F26"/>
  <sheetViews>
    <sheetView zoomScale="85" zoomScaleNormal="85" workbookViewId="0">
      <selection activeCell="F9" sqref="F9:F10"/>
    </sheetView>
  </sheetViews>
  <sheetFormatPr defaultColWidth="9.140625" defaultRowHeight="14.45"/>
  <cols>
    <col min="1" max="1" width="9.140625" style="95"/>
    <col min="2" max="2" width="111.42578125" style="95" customWidth="1"/>
    <col min="3" max="3" width="83.85546875" style="95" customWidth="1"/>
    <col min="4" max="4" width="20" style="95" customWidth="1"/>
    <col min="5" max="5" width="20.28515625" style="95" customWidth="1"/>
    <col min="6" max="6" width="21.28515625" style="95" customWidth="1"/>
    <col min="7" max="16384" width="9.140625" style="95"/>
  </cols>
  <sheetData>
    <row r="2" spans="2:6" ht="36.950000000000003" customHeight="1">
      <c r="B2" s="246" t="s">
        <v>40</v>
      </c>
      <c r="C2" s="246"/>
    </row>
    <row r="3" spans="2:6" ht="15" thickBot="1">
      <c r="C3" s="96" t="s">
        <v>125</v>
      </c>
    </row>
    <row r="4" spans="2:6" ht="81" customHeight="1" thickBot="1">
      <c r="B4" s="108" t="s">
        <v>126</v>
      </c>
      <c r="C4" s="109" t="s">
        <v>127</v>
      </c>
      <c r="D4" s="97" t="s">
        <v>128</v>
      </c>
      <c r="E4" s="110" t="s">
        <v>128</v>
      </c>
      <c r="F4" s="111" t="s">
        <v>129</v>
      </c>
    </row>
    <row r="5" spans="2:6">
      <c r="B5" s="249"/>
      <c r="C5" s="250"/>
      <c r="D5" s="241"/>
      <c r="E5" s="241"/>
      <c r="F5" s="242">
        <f>D5+E5</f>
        <v>0</v>
      </c>
    </row>
    <row r="6" spans="2:6" ht="18.95" customHeight="1" thickBot="1">
      <c r="B6" s="244"/>
      <c r="C6" s="245"/>
      <c r="D6" s="237"/>
      <c r="E6" s="237"/>
      <c r="F6" s="243"/>
    </row>
    <row r="7" spans="2:6">
      <c r="B7" s="244"/>
      <c r="C7" s="245"/>
      <c r="D7" s="237"/>
      <c r="E7" s="237"/>
      <c r="F7" s="238">
        <f>D7+E7</f>
        <v>0</v>
      </c>
    </row>
    <row r="8" spans="2:6" ht="15" thickBot="1">
      <c r="B8" s="244"/>
      <c r="C8" s="245"/>
      <c r="D8" s="237"/>
      <c r="E8" s="237"/>
      <c r="F8" s="239"/>
    </row>
    <row r="9" spans="2:6">
      <c r="B9" s="244"/>
      <c r="C9" s="245"/>
      <c r="D9" s="237"/>
      <c r="E9" s="237"/>
      <c r="F9" s="238">
        <f>D9+E9</f>
        <v>0</v>
      </c>
    </row>
    <row r="10" spans="2:6" ht="15" thickBot="1">
      <c r="B10" s="244"/>
      <c r="C10" s="245"/>
      <c r="D10" s="237"/>
      <c r="E10" s="237"/>
      <c r="F10" s="239"/>
    </row>
    <row r="11" spans="2:6">
      <c r="B11" s="244"/>
      <c r="C11" s="245"/>
      <c r="D11" s="237"/>
      <c r="E11" s="237"/>
      <c r="F11" s="238">
        <f>D11+E11</f>
        <v>0</v>
      </c>
    </row>
    <row r="12" spans="2:6" ht="15" thickBot="1">
      <c r="B12" s="247"/>
      <c r="C12" s="248"/>
      <c r="D12" s="240"/>
      <c r="E12" s="240"/>
      <c r="F12" s="239"/>
    </row>
    <row r="13" spans="2:6" ht="31.5" customHeight="1" thickBot="1">
      <c r="C13" s="112" t="s">
        <v>130</v>
      </c>
      <c r="D13" s="114">
        <f>SUM(D5:D12)</f>
        <v>0</v>
      </c>
      <c r="E13" s="115">
        <f>SUM(E5:E12)</f>
        <v>0</v>
      </c>
      <c r="F13" s="113">
        <f>SUM(F5:F12)</f>
        <v>0</v>
      </c>
    </row>
    <row r="26" spans="3:3">
      <c r="C26"/>
    </row>
  </sheetData>
  <sheetProtection algorithmName="SHA-512" hashValue="I3lYzsSKoZtCXAPgKbCvHFrVj9T44KSr+Xdthr2L+ottZYvQ6P9DfjaTGXSOCbOLygPEIWkVv724m4osbRFe5A==" saltValue="6nmRJZEalLZbyAnJEV17BA==" spinCount="100000" sheet="1" objects="1" scenarios="1" formatCells="0" formatColumns="0" formatRows="0" insertColumns="0" insertRows="0" sort="0" autoFilter="0"/>
  <mergeCells count="21">
    <mergeCell ref="B7:B8"/>
    <mergeCell ref="C7:C8"/>
    <mergeCell ref="B2:C2"/>
    <mergeCell ref="B11:B12"/>
    <mergeCell ref="C11:C12"/>
    <mergeCell ref="B9:B10"/>
    <mergeCell ref="C9:C10"/>
    <mergeCell ref="B5:B6"/>
    <mergeCell ref="C5:C6"/>
    <mergeCell ref="D5:D6"/>
    <mergeCell ref="E5:E6"/>
    <mergeCell ref="F5:F6"/>
    <mergeCell ref="D7:D8"/>
    <mergeCell ref="E7:E8"/>
    <mergeCell ref="F7:F8"/>
    <mergeCell ref="D9:D10"/>
    <mergeCell ref="E9:E10"/>
    <mergeCell ref="F9:F10"/>
    <mergeCell ref="D11:D12"/>
    <mergeCell ref="E11:E12"/>
    <mergeCell ref="F11:F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A435-6956-483E-A913-838A0AD51D59}">
  <dimension ref="B2:D15"/>
  <sheetViews>
    <sheetView zoomScaleNormal="100" workbookViewId="0">
      <selection activeCell="B5" sqref="B5"/>
    </sheetView>
  </sheetViews>
  <sheetFormatPr defaultRowHeight="14.45"/>
  <cols>
    <col min="2" max="2" width="48.5703125" customWidth="1"/>
    <col min="3" max="3" width="46.7109375" customWidth="1"/>
    <col min="4" max="4" width="57.28515625" customWidth="1"/>
  </cols>
  <sheetData>
    <row r="2" spans="2:4">
      <c r="B2" s="255" t="s">
        <v>42</v>
      </c>
      <c r="C2" s="255"/>
      <c r="D2" s="255"/>
    </row>
    <row r="3" spans="2:4" ht="29.45" customHeight="1">
      <c r="B3" s="255"/>
      <c r="C3" s="255"/>
      <c r="D3" s="255"/>
    </row>
    <row r="4" spans="2:4" ht="15" thickBot="1">
      <c r="D4" s="59" t="s">
        <v>131</v>
      </c>
    </row>
    <row r="5" spans="2:4" ht="30" customHeight="1">
      <c r="B5" s="62" t="b">
        <v>0</v>
      </c>
      <c r="C5" s="259" t="s">
        <v>132</v>
      </c>
      <c r="D5" s="260"/>
    </row>
    <row r="6" spans="2:4" ht="30" customHeight="1">
      <c r="B6" s="63" t="b">
        <v>0</v>
      </c>
      <c r="C6" s="261" t="s">
        <v>133</v>
      </c>
      <c r="D6" s="262"/>
    </row>
    <row r="7" spans="2:4" ht="30" customHeight="1" thickBot="1">
      <c r="B7" s="64" t="b">
        <v>0</v>
      </c>
      <c r="C7" s="263" t="s">
        <v>134</v>
      </c>
      <c r="D7" s="264"/>
    </row>
    <row r="8" spans="2:4" ht="34.15" customHeight="1" thickBot="1">
      <c r="B8" s="256" t="s">
        <v>135</v>
      </c>
      <c r="C8" s="257"/>
      <c r="D8" s="258"/>
    </row>
    <row r="9" spans="2:4" ht="68.45" customHeight="1" thickBot="1">
      <c r="B9" s="18" t="s">
        <v>136</v>
      </c>
      <c r="C9" s="251"/>
      <c r="D9" s="252"/>
    </row>
    <row r="10" spans="2:4" ht="68.45" customHeight="1" thickBot="1">
      <c r="B10" s="18" t="s">
        <v>137</v>
      </c>
      <c r="C10" s="251"/>
      <c r="D10" s="252"/>
    </row>
    <row r="11" spans="2:4" ht="52.15" customHeight="1" thickBot="1">
      <c r="B11" s="18" t="s">
        <v>138</v>
      </c>
      <c r="C11" s="251"/>
      <c r="D11" s="252"/>
    </row>
    <row r="12" spans="2:4" ht="49.9" customHeight="1" thickBot="1">
      <c r="B12" s="18" t="s">
        <v>139</v>
      </c>
      <c r="C12" s="251"/>
      <c r="D12" s="252"/>
    </row>
    <row r="13" spans="2:4" ht="53.45" customHeight="1" thickBot="1">
      <c r="B13" s="18" t="s">
        <v>140</v>
      </c>
      <c r="C13" s="251"/>
      <c r="D13" s="252"/>
    </row>
    <row r="14" spans="2:4" ht="65.45" customHeight="1" thickBot="1">
      <c r="B14" s="18" t="s">
        <v>141</v>
      </c>
      <c r="C14" s="251"/>
      <c r="D14" s="252"/>
    </row>
    <row r="15" spans="2:4" ht="65.45" customHeight="1" thickBot="1">
      <c r="B15" s="19" t="s">
        <v>142</v>
      </c>
      <c r="C15" s="253"/>
      <c r="D15" s="254"/>
    </row>
  </sheetData>
  <mergeCells count="12">
    <mergeCell ref="C14:D14"/>
    <mergeCell ref="C15:D15"/>
    <mergeCell ref="B2:D3"/>
    <mergeCell ref="B8:D8"/>
    <mergeCell ref="C9:D9"/>
    <mergeCell ref="C10:D10"/>
    <mergeCell ref="C11:D11"/>
    <mergeCell ref="C12:D12"/>
    <mergeCell ref="C13:D13"/>
    <mergeCell ref="C5:D5"/>
    <mergeCell ref="C6:D6"/>
    <mergeCell ref="C7:D7"/>
  </mergeCells>
  <hyperlinks>
    <hyperlink ref="B2" r:id="rId1" display="https://ec.europa.eu/eurostat/web/products-manuals-and-guidelines/-/ks-01-18-852" xr:uid="{512D0491-A84E-4102-A0C7-1378310F8B5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84823-41EA-416F-A0F4-BF9C1B2C58F8}"/>
</file>

<file path=customXml/itemProps2.xml><?xml version="1.0" encoding="utf-8"?>
<ds:datastoreItem xmlns:ds="http://schemas.openxmlformats.org/officeDocument/2006/customXml" ds:itemID="{A5EF52FD-8D6D-4671-B908-9B917746E461}"/>
</file>

<file path=customXml/itemProps3.xml><?xml version="1.0" encoding="utf-8"?>
<ds:datastoreItem xmlns:ds="http://schemas.openxmlformats.org/officeDocument/2006/customXml" ds:itemID="{43BDE6B0-C3A3-44D0-A8F9-3FAD6A56B4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Brigita Masiulienė</dc:creator>
  <cp:keywords/>
  <dc:description/>
  <cp:lastModifiedBy>Neringa Juškienė</cp:lastModifiedBy>
  <cp:revision/>
  <dcterms:created xsi:type="dcterms:W3CDTF">2025-11-04T09:15:43Z</dcterms:created>
  <dcterms:modified xsi:type="dcterms:W3CDTF">2026-02-04T08:20:52Z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