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DA6198A6-2F6A-4522-97CC-7F0AF0535B11}" xr6:coauthVersionLast="47" xr6:coauthVersionMax="47" xr10:uidLastSave="{00000000-0000-0000-0000-000000000000}"/>
  <bookViews>
    <workbookView xWindow="-120" yWindow="-120" windowWidth="29040" windowHeight="15720" xr2:uid="{00000000-000D-0000-FFFF-FFFF00000000}"/>
  </bookViews>
  <sheets>
    <sheet name="12.1" sheetId="9" r:id="rId1"/>
    <sheet name="F Specific output 12.1" sheetId="14" r:id="rId2"/>
    <sheet name="F Specific result 12.1" sheetId="1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9" l="1"/>
  <c r="P8" i="9"/>
  <c r="E6" i="9"/>
  <c r="F6" i="9" s="1"/>
  <c r="I13" i="9"/>
  <c r="H13" i="9"/>
  <c r="C13" i="9"/>
  <c r="B13" i="9"/>
  <c r="A13" i="9"/>
  <c r="B6" i="9" l="1"/>
  <c r="G6" i="9"/>
  <c r="I14" i="9" l="1"/>
  <c r="I15" i="9" s="1"/>
  <c r="C14" i="9"/>
  <c r="A14" i="9"/>
  <c r="A4" i="16" l="1"/>
  <c r="A5" i="16" s="1"/>
  <c r="A6" i="16" s="1"/>
  <c r="A7" i="16" s="1"/>
  <c r="A8" i="16" s="1"/>
  <c r="A9" i="16" s="1"/>
  <c r="A10" i="16" s="1"/>
  <c r="A11" i="16" s="1"/>
  <c r="A12" i="16" s="1"/>
  <c r="A13" i="16" s="1"/>
  <c r="A14" i="16" s="1"/>
  <c r="A15" i="16" s="1"/>
  <c r="A16" i="16" s="1"/>
  <c r="A17" i="16" s="1"/>
  <c r="A18" i="16" s="1"/>
  <c r="A19" i="16" s="1"/>
  <c r="A20" i="16" s="1"/>
  <c r="D15" i="9" l="1"/>
  <c r="C8" i="9"/>
  <c r="H15" i="9" l="1"/>
  <c r="F8" i="9"/>
  <c r="E8" i="9"/>
  <c r="G8" i="9" l="1"/>
  <c r="A3" i="14"/>
  <c r="A4" i="14" s="1"/>
  <c r="A5" i="14" s="1"/>
  <c r="A6" i="14" s="1"/>
  <c r="A7" i="14" s="1"/>
  <c r="A8" i="14" s="1"/>
  <c r="A9" i="14" s="1"/>
  <c r="A10" i="14" s="1"/>
  <c r="A11" i="14" s="1"/>
  <c r="A12" i="14" s="1"/>
  <c r="A13" i="14" s="1"/>
  <c r="A14" i="14" s="1"/>
  <c r="A15" i="14" s="1"/>
  <c r="A16" i="14" s="1"/>
  <c r="A17" i="14" s="1"/>
  <c r="A18" i="14" s="1"/>
  <c r="A19" i="14" s="1"/>
</calcChain>
</file>

<file path=xl/sharedStrings.xml><?xml version="1.0" encoding="utf-8"?>
<sst xmlns="http://schemas.openxmlformats.org/spreadsheetml/2006/main" count="127" uniqueCount="79">
  <si>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</si>
  <si>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</si>
  <si>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</si>
  <si>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</si>
  <si>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</si>
  <si>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</si>
  <si>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</si>
  <si>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</si>
  <si>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</si>
  <si>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</si>
  <si>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Milestone 2024</t>
  </si>
  <si>
    <t>Target 2029</t>
  </si>
  <si>
    <t>Data source</t>
  </si>
  <si>
    <t>code and name</t>
  </si>
  <si>
    <t>co-financing rate (Eur.)</t>
  </si>
  <si>
    <t>Amount (EU+ national)(Eur.)</t>
  </si>
  <si>
    <t>code</t>
  </si>
  <si>
    <t>name</t>
  </si>
  <si>
    <t>value</t>
  </si>
  <si>
    <t>year</t>
  </si>
  <si>
    <t>Specific output</t>
  </si>
  <si>
    <t>Whole Lithuania</t>
  </si>
  <si>
    <t>CF</t>
  </si>
  <si>
    <t>n/a</t>
  </si>
  <si>
    <t>Supported projects</t>
  </si>
  <si>
    <t>Implemented security measures for wellfields, public water suppliers, and wastewater management companies' control centers (Įdiegtos vandenviečių, viešųjų vandens tiekėjų, nuotekų tvarkytojų valdymo centrų apsaugos priemonės)</t>
  </si>
  <si>
    <t>number</t>
  </si>
  <si>
    <t>Specific result</t>
  </si>
  <si>
    <t>Indicator code</t>
  </si>
  <si>
    <t>Indicator name</t>
  </si>
  <si>
    <t>Indicator M.U.</t>
  </si>
  <si>
    <t>Indicator baseline value</t>
  </si>
  <si>
    <t>Indicator baseline year</t>
  </si>
  <si>
    <t xml:space="preserve">Milestone 2024 </t>
  </si>
  <si>
    <t>Row ID</t>
  </si>
  <si>
    <t>Field</t>
  </si>
  <si>
    <t>Indicator metadata</t>
  </si>
  <si>
    <t>P.S.</t>
  </si>
  <si>
    <t>Measurement unit</t>
  </si>
  <si>
    <t>Type of indicator</t>
  </si>
  <si>
    <t>output</t>
  </si>
  <si>
    <t>Policy objective</t>
  </si>
  <si>
    <t>PO2 Greener Europe</t>
  </si>
  <si>
    <t>Specific objective</t>
  </si>
  <si>
    <t>Definition and concepts</t>
  </si>
  <si>
    <t>Data collection</t>
  </si>
  <si>
    <t>Time measurement achieved</t>
  </si>
  <si>
    <t>Upon completion of output in the supported project</t>
  </si>
  <si>
    <t>Aggregation issues</t>
  </si>
  <si>
    <t>No issues</t>
  </si>
  <si>
    <t>Reporting</t>
  </si>
  <si>
    <t>Rule 1: Reporting by specific objective.
Forecast for selected projects and achieved values, both cumulative to date (CPR Annex VII, Table 3).</t>
  </si>
  <si>
    <t>References</t>
  </si>
  <si>
    <t>COM(2025) 280 final concerning European Water Resilience Strategy</t>
  </si>
  <si>
    <t>Corresponding corporate indicator</t>
  </si>
  <si>
    <t>Not required. Specific output indicator</t>
  </si>
  <si>
    <t>Notes</t>
  </si>
  <si>
    <t>Examples</t>
  </si>
  <si>
    <t>No examples</t>
  </si>
  <si>
    <t>R.S.</t>
  </si>
  <si>
    <t>result</t>
  </si>
  <si>
    <t xml:space="preserve">Not required
</t>
  </si>
  <si>
    <t xml:space="preserve">Upon completion of output in the supported project </t>
  </si>
  <si>
    <t>Double counting will be avoided, as a specific company can only be counted once.</t>
  </si>
  <si>
    <t>Rule 1: Reporting by specific objective Forecast for selected projects and achieved values, both cumulative to date (CPR Annex VII, Table 6).</t>
  </si>
  <si>
    <t>No references</t>
  </si>
  <si>
    <t>Not required. Specific result indicator</t>
  </si>
  <si>
    <t>Policy objective - 12.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</si>
  <si>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Ministry of Enviroment</t>
  </si>
  <si>
    <t>SO 2.v Promoting access to water and sustainable water management, including integrated water management, and water resilience (Skatinti saugią prieigą prie vandens, tvarią vandentvarką, įskaitant integruotą vandentvarką, ir hidrologinį atsparumą)</t>
  </si>
  <si>
    <t>SO 2.v  Promoting access to water and sustainable water management, including integrated water management, and water resilience (Skatinti saugią prieigą prie vandens, tvarią vandentvarką, įskaitant integruotą vandentvarką, ir hidrologinį atsparumą)</t>
  </si>
  <si>
    <t xml:space="preserve">Altogeether, there are 62 public water supply and wastewater management companies are designated as being critical for ensuring national security, and they will implement measures contained in their respective approved Security Plans. The companies in which the measures are to be implemented will be named by the local self-government authorities. It is assumed that in all 10 regions there will be on average of 3 public water supply and/or wastewater management companies  which will qualify, i.e. will be in possession of timely approved Security Plans, as companies important for ensuring national security are obliged to have.  (10*3=30).
(Iš viso 62 viešojo geriamojo vandens tiekimo ir nuotekų tvarkymo įmonės yra priskirtos prie nacionaliniam saugumui užtikrinti svarbių įmonių, ir jos įgyvendins priemones, numatytas jų patvirtintuose Saugumo planuose. Įmones, kuriose bus įgyvendinamos šios priemonės, paskirs savivaldybių institucijos.
Daroma prielaida, kad visuose 10 Lietuvos regionų vidutiniškai po 3 viešojo geriamojo vandens tiekimo ir (ar) nuotekų tvarkymo įmones atitiks keliamus reikalavimus, t. y. turės laiku patvirtintus Saugumo planus, kaip ir privaloma įmonėms, svarbioms nacionalinio saugumo užtikrinimui (10 × 3 = 30).)
</t>
  </si>
  <si>
    <t xml:space="preserve">12.1.1 Strengthening the security of drinking water supply infrastructure and increasing the resilience of public water supply and wastewater management control centres (Geriamojo vandens tiekimo infrastruktūros saugumo stiprinimas, viešųjų vandens tiekėjų ir nuotekų tvarkytojų valdymo centrų atsparumo didinimas) </t>
  </si>
  <si>
    <r>
      <t>Specific objective</t>
    </r>
    <r>
      <rPr>
        <strike/>
        <sz val="11"/>
        <rFont val="Calibri"/>
        <family val="2"/>
        <charset val="186"/>
        <scheme val="minor"/>
      </rPr>
      <t>s</t>
    </r>
    <r>
      <rPr>
        <sz val="11"/>
        <rFont val="Calibri"/>
        <family val="2"/>
        <charset val="186"/>
        <scheme val="minor"/>
      </rPr>
      <t xml:space="preserve"> –12.1  Enhancing the protection of drinking water supply infrastructure and increasing the resilience of public water supply and wastewater management control centres (Geriamojo vandens tiekimo infrastruktūros apsaugos, viešųjų vandens tiekėjų ir nuotekų tvarkytojų valdymo centrų atsparumo didinimas)</t>
    </r>
  </si>
  <si>
    <t>Public water supply and wastewater management companies investing in measures to secure safe water supply that contribute to increased resilience of their operations (Viešieji vandens tiekėjai ir nuotekų tvarkytojai, kurie investuoja į saugaus vandens tiekimo užtikrinimo priemones, siekiant padidinti įmonių veiklos atsparumą)</t>
  </si>
  <si>
    <r>
      <t>The number of implemented security measures in the wellfields and control centers, as per adopted Security Plans of the public Water supply and wastewater management companies</t>
    </r>
    <r>
      <rPr>
        <sz val="11"/>
        <rFont val="Calibri"/>
        <family val="2"/>
        <charset val="186"/>
        <scheme val="minor"/>
      </rPr>
      <t>.</t>
    </r>
    <r>
      <rPr>
        <sz val="11"/>
        <rFont val="Calibri"/>
        <family val="2"/>
        <scheme val="minor"/>
      </rPr>
      <t xml:space="preserve"> The type and number of the security measures is company cpecific and open-ended, as the risk levels and the means  needed to tackle  them vary   from company to company. It is asssumed that, on average,  one beneficiary will implement 3 protection measures (30*3=90).
(Įgyvendintų apsaugos priemonių skaičius vandenvietėse ir valdymo centruose nustatomas pagal viešųjų geriamojo vandens tiekimo ir nuotekų tvarkymo įmonių patvirtintus Saugumo planus (pvz., perimetro ir pastatų apsauga, vaizdo stebėjimas, apšvietimas, pavojaus signalizacijos ir įeigos kontrolės sistemos, vandens toksinio užteršimo fiksavimo priemonių įrengimas).
Apsaugos priemonių tipas ir kiekis priklauso nuo konkrečios įmonės ir nėra ribotas, kadangi rizikos lygis bei priemonės, reikalingos šioms rizikoms suvaldyti, skiriasi tarp skirtingų įmonių.
Daroma prielaida, kad vidutiniškai kiekvienas paramos gavėjas įgyvendins 3 apsaugos priemones, todėl bendras įgyvendintų priemonių skaičius sieks apie 90 (30 × 3 = 90).)</t>
    </r>
  </si>
  <si>
    <r>
      <t>Indicator related to R.S.</t>
    </r>
    <r>
      <rPr>
        <b/>
        <sz val="11"/>
        <rFont val="Calibri"/>
        <family val="2"/>
        <scheme val="minor"/>
      </rPr>
      <t xml:space="preserve"> Public water supply and wastewater management companies investing in measures to secure safe water supply, that contribute to increased resilience of their operations (Viešieji vandens tiekėjai ir nuotekų tvarkytojai, kurie investuoja į saugaus vandens tiekimo užtikrinimo priemones,  siekiant padidinti įmonių veiklos atsparumą)</t>
    </r>
  </si>
  <si>
    <t>Public water supply and wastewater management companies investing in measures to secure safe water supply that contribute to increased resilience of their operations (Viešieji vandens tiekėjai ir nuotekų tvarkytojai, kurie investuoja į saugaus vandens tiekimo užtikrinimo priemones,  siekiant padidinti įmonių veiklos atsparumą)</t>
  </si>
  <si>
    <r>
      <rPr>
        <b/>
        <sz val="11"/>
        <rFont val="Calibri"/>
        <family val="2"/>
        <charset val="186"/>
        <scheme val="minor"/>
      </rPr>
      <t>197</t>
    </r>
    <r>
      <rPr>
        <sz val="11"/>
        <rFont val="Calibri"/>
        <family val="2"/>
        <scheme val="minor"/>
      </rPr>
      <t xml:space="preserve"> – Protection of critical infrastructure (ypatingos svarbos infrastruktūros apsauga)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</si>
</sst>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 #,##0.00\ _€_-;\-* #,##0.00\ _€_-;_-* &quot;-&quot;??\ _€_-;_-@_-"/>
    <numFmt numFmtId="166" formatCode="_-* #,##0_-;\-* #,##0_-;_-* &quot;-&quot;??_-;_-@_-"/>
    <numFmt numFmtId="167" formatCode="#,##0_ ;\-#,##0\ "/>
    <numFmt numFmtId="168" formatCode="0_ ;\-0\ "/>
  </numFmts>
  <fonts count="11" x14ac:knownFonts="1">
    <font>
      <sz val="11"/>
      <color theme="1"/>
      <name val="Calibri"/>
      <family val="2"/>
      <scheme val="minor"/>
    </font>
    <font>
      <b/>
      <sz val="11"/>
      <color theme="1"/>
      <name val="Calibri"/>
      <family val="2"/>
      <charset val="186"/>
      <scheme val="minor"/>
    </font>
    <font>
      <b/>
      <sz val="11"/>
      <name val="Calibri"/>
      <family val="2"/>
      <charset val="186"/>
      <scheme val="minor"/>
    </font>
    <font>
      <sz val="11"/>
      <color theme="1"/>
      <name val="Calibri"/>
      <family val="2"/>
      <scheme val="minor"/>
    </font>
    <font>
      <sz val="11"/>
      <name val="Calibri"/>
      <family val="2"/>
      <scheme val="minor"/>
    </font>
    <font>
      <sz val="11"/>
      <name val="Calibri"/>
      <family val="2"/>
      <charset val="186"/>
      <scheme val="minor"/>
    </font>
    <font>
      <b/>
      <sz val="11"/>
      <color theme="1"/>
      <name val="Times New Roman"/>
      <family val="1"/>
      <charset val="186"/>
    </font>
    <font>
      <strike/>
      <sz val="11"/>
      <name val="Calibri"/>
      <family val="2"/>
      <charset val="186"/>
      <scheme val="minor"/>
    </font>
    <font>
      <b/>
      <sz val="11"/>
      <name val="Times New Roman"/>
      <family val="1"/>
      <charset val="186"/>
    </font>
    <font>
      <sz val="12"/>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165"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cellStyleXfs>
  <cellXfs count="88">
    <xf numFmtId="0" fontId="0" fillId="0" borderId="0" xfId="0"/>
    <xf numFmtId="0" fontId="0" fillId="0" borderId="1" xfId="0" applyBorder="1" applyAlignment="1">
      <alignment horizontal="center" vertical="center"/>
    </xf>
    <xf numFmtId="0" fontId="4" fillId="0" borderId="1" xfId="0" applyFont="1" applyBorder="1" applyAlignment="1">
      <alignment vertical="center" wrapText="1"/>
    </xf>
    <xf numFmtId="0" fontId="0" fillId="0" borderId="1" xfId="0" applyBorder="1" applyAlignment="1">
      <alignment horizontal="center" vertical="center" wrapText="1"/>
    </xf>
    <xf numFmtId="168" fontId="0" fillId="0" borderId="0" xfId="2" applyNumberFormat="1" applyFont="1" applyAlignment="1">
      <alignment vertical="center"/>
    </xf>
    <xf numFmtId="0" fontId="0" fillId="0" borderId="1" xfId="0" applyBorder="1" applyAlignment="1">
      <alignment vertical="center"/>
    </xf>
    <xf numFmtId="0" fontId="0" fillId="0" borderId="0" xfId="0" applyAlignment="1">
      <alignment horizontal="center" vertical="center"/>
    </xf>
    <xf numFmtId="0" fontId="0" fillId="0" borderId="0" xfId="0" applyAlignment="1">
      <alignment vertical="center"/>
    </xf>
    <xf numFmtId="0" fontId="4" fillId="0" borderId="1" xfId="0" applyFont="1" applyBorder="1" applyAlignment="1">
      <alignment vertical="center"/>
    </xf>
    <xf numFmtId="167" fontId="5" fillId="2" borderId="7" xfId="1"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xf numFmtId="0" fontId="6" fillId="2" borderId="0" xfId="0" applyFont="1" applyFill="1"/>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2" xfId="0" applyFont="1" applyFill="1" applyBorder="1" applyAlignment="1">
      <alignment vertical="top" wrapText="1"/>
    </xf>
    <xf numFmtId="0" fontId="1" fillId="2" borderId="2" xfId="0" applyFont="1" applyFill="1" applyBorder="1" applyAlignment="1">
      <alignment vertical="top"/>
    </xf>
    <xf numFmtId="0" fontId="1" fillId="2" borderId="2" xfId="0" applyFont="1" applyFill="1" applyBorder="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center"/>
    </xf>
    <xf numFmtId="4" fontId="0" fillId="2" borderId="0" xfId="0" applyNumberFormat="1" applyFill="1"/>
    <xf numFmtId="166" fontId="0" fillId="2" borderId="0" xfId="1" applyNumberFormat="1" applyFont="1" applyFill="1" applyBorder="1"/>
    <xf numFmtId="0" fontId="0" fillId="2" borderId="5" xfId="0" applyFill="1" applyBorder="1" applyAlignment="1">
      <alignment horizontal="center" vertical="center"/>
    </xf>
    <xf numFmtId="166" fontId="0" fillId="2" borderId="0" xfId="1" applyNumberFormat="1" applyFont="1" applyFill="1"/>
    <xf numFmtId="3" fontId="0" fillId="2" borderId="0" xfId="0" applyNumberFormat="1" applyFill="1"/>
    <xf numFmtId="0" fontId="2"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167" fontId="5" fillId="2" borderId="12" xfId="1" applyNumberFormat="1" applyFont="1" applyFill="1" applyBorder="1" applyAlignment="1">
      <alignment horizontal="center" vertical="center"/>
    </xf>
    <xf numFmtId="3" fontId="4" fillId="0" borderId="1" xfId="0" applyNumberFormat="1" applyFont="1" applyBorder="1" applyAlignment="1">
      <alignment horizontal="center" vertical="center"/>
    </xf>
    <xf numFmtId="0" fontId="0" fillId="2" borderId="0" xfId="0" applyFill="1" applyAlignment="1">
      <alignment wrapText="1"/>
    </xf>
    <xf numFmtId="0" fontId="0" fillId="2" borderId="0" xfId="0" applyFill="1" applyAlignment="1">
      <alignment vertical="top" wrapText="1"/>
    </xf>
    <xf numFmtId="0" fontId="2" fillId="2" borderId="0" xfId="0" applyFont="1" applyFill="1"/>
    <xf numFmtId="0" fontId="4" fillId="2" borderId="0" xfId="0" applyFont="1" applyFill="1"/>
    <xf numFmtId="0" fontId="5" fillId="2" borderId="0" xfId="0" applyFont="1" applyFill="1"/>
    <xf numFmtId="0" fontId="8" fillId="2" borderId="0" xfId="0" applyFont="1" applyFill="1"/>
    <xf numFmtId="0" fontId="9" fillId="0" borderId="1" xfId="0" applyFont="1" applyBorder="1" applyAlignment="1">
      <alignment wrapText="1"/>
    </xf>
    <xf numFmtId="0" fontId="10" fillId="2" borderId="1" xfId="0" applyFont="1" applyFill="1" applyBorder="1" applyAlignment="1">
      <alignment wrapText="1"/>
    </xf>
    <xf numFmtId="0" fontId="4" fillId="0" borderId="1" xfId="0" applyFont="1" applyBorder="1" applyAlignment="1">
      <alignment horizontal="left" vertical="center"/>
    </xf>
    <xf numFmtId="3" fontId="4" fillId="0" borderId="1" xfId="0" applyNumberFormat="1" applyFont="1" applyBorder="1" applyAlignment="1">
      <alignment horizontal="left" vertical="center"/>
    </xf>
    <xf numFmtId="0" fontId="4" fillId="2" borderId="1" xfId="0" applyFont="1" applyFill="1" applyBorder="1" applyAlignment="1">
      <alignment vertical="center" wrapText="1"/>
    </xf>
    <xf numFmtId="0" fontId="10" fillId="2" borderId="1" xfId="0" applyFont="1" applyFill="1" applyBorder="1" applyAlignment="1">
      <alignmen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4" fillId="0" borderId="0" xfId="0" applyFont="1"/>
    <xf numFmtId="0" fontId="5" fillId="0" borderId="1" xfId="0" applyFont="1" applyBorder="1" applyAlignment="1">
      <alignment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top" wrapText="1"/>
    </xf>
    <xf numFmtId="0" fontId="0" fillId="2" borderId="1" xfId="0" applyFill="1" applyBorder="1" applyAlignment="1">
      <alignment horizontal="center" vertical="center" wrapText="1"/>
    </xf>
    <xf numFmtId="0" fontId="2" fillId="2" borderId="3" xfId="0" applyFont="1" applyFill="1" applyBorder="1" applyAlignment="1">
      <alignment horizontal="center" vertical="top"/>
    </xf>
    <xf numFmtId="3" fontId="0" fillId="0" borderId="2" xfId="0" applyNumberFormat="1" applyBorder="1" applyAlignment="1">
      <alignment horizontal="center" vertical="center"/>
    </xf>
    <xf numFmtId="3" fontId="4" fillId="0" borderId="2" xfId="0" applyNumberFormat="1" applyFont="1" applyBorder="1" applyAlignment="1">
      <alignment horizontal="center" vertical="center"/>
    </xf>
    <xf numFmtId="0" fontId="5" fillId="2" borderId="2" xfId="0"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4" fillId="0" borderId="2" xfId="0" applyNumberFormat="1"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3" xfId="0" applyFont="1" applyFill="1" applyBorder="1" applyAlignment="1">
      <alignment horizontal="center" vertical="top"/>
    </xf>
    <xf numFmtId="0" fontId="1" fillId="2" borderId="8" xfId="0" applyFont="1" applyFill="1" applyBorder="1" applyAlignment="1">
      <alignment horizontal="center" vertical="top" wrapText="1"/>
    </xf>
    <xf numFmtId="0" fontId="2" fillId="2" borderId="8" xfId="0" applyFont="1" applyFill="1" applyBorder="1" applyAlignment="1">
      <alignment horizontal="center" vertical="top"/>
    </xf>
    <xf numFmtId="0" fontId="1" fillId="2" borderId="15" xfId="0" applyFont="1"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top" wrapText="1"/>
    </xf>
    <xf numFmtId="0" fontId="5" fillId="2" borderId="11" xfId="0" applyFont="1" applyFill="1" applyBorder="1" applyAlignment="1">
      <alignment horizontal="center" vertical="center" wrapText="1"/>
    </xf>
    <xf numFmtId="4" fontId="4" fillId="2" borderId="18" xfId="0" applyNumberFormat="1" applyFont="1" applyFill="1" applyBorder="1" applyAlignment="1">
      <alignment horizontal="center" vertical="center" wrapText="1"/>
    </xf>
    <xf numFmtId="0" fontId="5" fillId="2" borderId="19" xfId="0" applyFont="1" applyFill="1" applyBorder="1" applyAlignment="1">
      <alignment horizontal="center" vertical="center" wrapText="1"/>
    </xf>
    <xf numFmtId="3" fontId="4" fillId="2" borderId="20" xfId="0"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3" fontId="4" fillId="0" borderId="20" xfId="0" applyNumberFormat="1" applyFont="1" applyBorder="1" applyAlignment="1">
      <alignment horizontal="center" vertical="center" wrapText="1"/>
    </xf>
    <xf numFmtId="3" fontId="0" fillId="0" borderId="20" xfId="0" applyNumberFormat="1" applyBorder="1" applyAlignment="1">
      <alignment horizontal="center" vertical="center"/>
    </xf>
    <xf numFmtId="3" fontId="4" fillId="0" borderId="20" xfId="0" applyNumberFormat="1" applyFont="1" applyBorder="1" applyAlignment="1">
      <alignment horizontal="center" vertical="center"/>
    </xf>
    <xf numFmtId="0" fontId="0" fillId="2" borderId="5" xfId="0" applyFill="1" applyBorder="1" applyAlignment="1">
      <alignment horizontal="center" vertical="center" wrapText="1"/>
    </xf>
    <xf numFmtId="0" fontId="5" fillId="2" borderId="5" xfId="0" applyFont="1" applyFill="1" applyBorder="1" applyAlignment="1">
      <alignment horizontal="center" vertical="center"/>
    </xf>
    <xf numFmtId="1" fontId="0" fillId="0" borderId="5" xfId="0" applyNumberFormat="1" applyBorder="1" applyAlignment="1">
      <alignment horizontal="center" vertical="center"/>
    </xf>
    <xf numFmtId="4" fontId="4" fillId="2" borderId="7" xfId="0" applyNumberFormat="1" applyFont="1" applyFill="1" applyBorder="1" applyAlignment="1">
      <alignment horizontal="center" vertical="center" wrapText="1"/>
    </xf>
  </cellXfs>
  <cellStyles count="5">
    <cellStyle name="Įprastas" xfId="0" builtinId="0"/>
    <cellStyle name="Įprastas 2" xfId="3" xr:uid="{00000000-0005-0000-0000-000001000000}"/>
    <cellStyle name="Kablelis" xfId="1" builtinId="3"/>
    <cellStyle name="Kablelis [0]" xfId="2" builtinId="6"/>
    <cellStyle name="Kablelis 2"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zoomScale="75" zoomScaleNormal="75" workbookViewId="0">
      <selection activeCell="R8" sqref="R8"/>
    </sheetView>
  </sheetViews>
  <sheetFormatPr defaultColWidth="9.42578125" defaultRowHeight="15" x14ac:dyDescent="0.25"/>
  <cols>
    <col min="1" max="1" width="20.5703125" style="13" customWidth="1"/>
    <col min="2" max="2" width="24.42578125" style="13" customWidth="1"/>
    <col min="3" max="3" width="16.5703125" style="13" bestFit="1" customWidth="1"/>
    <col min="4" max="4" width="25.42578125" style="13" customWidth="1"/>
    <col min="5" max="5" width="17.42578125" style="13" customWidth="1"/>
    <col min="6" max="6" width="14" style="13" bestFit="1" customWidth="1"/>
    <col min="7" max="7" width="17.42578125" style="13" customWidth="1"/>
    <col min="8" max="8" width="15.5703125" style="13" bestFit="1" customWidth="1"/>
    <col min="9" max="9" width="24.5703125" style="13" customWidth="1"/>
    <col min="10" max="10" width="17.5703125" style="13" bestFit="1" customWidth="1"/>
    <col min="11" max="11" width="14.5703125" style="13" customWidth="1"/>
    <col min="12" max="14" width="8.5703125" style="13" customWidth="1"/>
    <col min="15" max="15" width="12.5703125" style="13" customWidth="1"/>
    <col min="16" max="16" width="11.5703125" style="13" bestFit="1" customWidth="1"/>
    <col min="17" max="17" width="17.42578125" style="13" customWidth="1"/>
    <col min="18" max="18" width="48" style="13" customWidth="1"/>
    <col min="19" max="16384" width="9.42578125" style="13"/>
  </cols>
  <sheetData>
    <row r="1" spans="1:18" s="43" customFormat="1" x14ac:dyDescent="0.25">
      <c r="A1" s="42" t="s">
        <v>67</v>
      </c>
    </row>
    <row r="2" spans="1:18" s="43" customFormat="1" x14ac:dyDescent="0.25">
      <c r="A2" s="44" t="s">
        <v>73</v>
      </c>
      <c r="H2" s="45"/>
    </row>
    <row r="3" spans="1:18" ht="15.75" thickBot="1" x14ac:dyDescent="0.3">
      <c r="A3" s="44" t="s">
        <v>68</v>
      </c>
      <c r="H3" s="14"/>
    </row>
    <row r="4" spans="1:18" x14ac:dyDescent="0.25">
      <c r="A4" s="65" t="s">
        <v>0</v>
      </c>
      <c r="B4" s="66" t="s">
        <v>1</v>
      </c>
      <c r="C4" s="66" t="s">
        <v>2</v>
      </c>
      <c r="D4" s="67" t="s">
        <v>3</v>
      </c>
      <c r="E4" s="68"/>
      <c r="F4" s="68"/>
      <c r="G4" s="66" t="s">
        <v>4</v>
      </c>
      <c r="H4" s="69" t="s">
        <v>5</v>
      </c>
      <c r="I4" s="69"/>
      <c r="J4" s="70" t="s">
        <v>6</v>
      </c>
      <c r="K4" s="71" t="s">
        <v>7</v>
      </c>
      <c r="L4" s="70" t="s">
        <v>8</v>
      </c>
      <c r="M4" s="68" t="s">
        <v>9</v>
      </c>
      <c r="N4" s="72"/>
      <c r="O4" s="70" t="s">
        <v>10</v>
      </c>
      <c r="P4" s="70" t="s">
        <v>11</v>
      </c>
      <c r="Q4" s="73" t="s">
        <v>12</v>
      </c>
    </row>
    <row r="5" spans="1:18" ht="30" x14ac:dyDescent="0.25">
      <c r="A5" s="74"/>
      <c r="B5" s="56"/>
      <c r="C5" s="56"/>
      <c r="D5" s="15" t="s">
        <v>13</v>
      </c>
      <c r="E5" s="16" t="s">
        <v>14</v>
      </c>
      <c r="F5" s="17" t="s">
        <v>15</v>
      </c>
      <c r="G5" s="56"/>
      <c r="H5" s="18" t="s">
        <v>16</v>
      </c>
      <c r="I5" s="19" t="s">
        <v>17</v>
      </c>
      <c r="J5" s="57"/>
      <c r="K5" s="59"/>
      <c r="L5" s="57"/>
      <c r="M5" s="20" t="s">
        <v>18</v>
      </c>
      <c r="N5" s="20" t="s">
        <v>19</v>
      </c>
      <c r="O5" s="57"/>
      <c r="P5" s="57"/>
      <c r="Q5" s="75"/>
    </row>
    <row r="6" spans="1:18" ht="150" x14ac:dyDescent="0.25">
      <c r="A6" s="76" t="s">
        <v>72</v>
      </c>
      <c r="B6" s="63">
        <f>F6</f>
        <v>49473684.210526317</v>
      </c>
      <c r="C6" s="63">
        <v>47000000</v>
      </c>
      <c r="D6" s="62" t="s">
        <v>78</v>
      </c>
      <c r="E6" s="64">
        <f>C6*5/95</f>
        <v>2473684.210526316</v>
      </c>
      <c r="F6" s="60">
        <f>SUM(C6:E6)</f>
        <v>49473684.210526317</v>
      </c>
      <c r="G6" s="61">
        <f>F6</f>
        <v>49473684.210526317</v>
      </c>
      <c r="H6" s="32" t="s">
        <v>20</v>
      </c>
      <c r="I6" s="12" t="s">
        <v>25</v>
      </c>
      <c r="J6" s="58" t="s">
        <v>21</v>
      </c>
      <c r="K6" s="58" t="s">
        <v>22</v>
      </c>
      <c r="L6" s="33" t="s">
        <v>26</v>
      </c>
      <c r="M6" s="21">
        <v>0</v>
      </c>
      <c r="N6" s="33" t="s">
        <v>23</v>
      </c>
      <c r="O6" s="33">
        <v>0</v>
      </c>
      <c r="P6" s="39">
        <v>90</v>
      </c>
      <c r="Q6" s="77" t="s">
        <v>24</v>
      </c>
      <c r="R6" s="40"/>
    </row>
    <row r="7" spans="1:18" ht="225.75" thickBot="1" x14ac:dyDescent="0.3">
      <c r="A7" s="78"/>
      <c r="B7" s="79"/>
      <c r="C7" s="79"/>
      <c r="D7" s="80"/>
      <c r="E7" s="81"/>
      <c r="F7" s="82"/>
      <c r="G7" s="83"/>
      <c r="H7" s="11" t="s">
        <v>27</v>
      </c>
      <c r="I7" s="11" t="s">
        <v>74</v>
      </c>
      <c r="J7" s="84"/>
      <c r="K7" s="84"/>
      <c r="L7" s="85" t="s">
        <v>26</v>
      </c>
      <c r="M7" s="25">
        <v>0</v>
      </c>
      <c r="N7" s="25">
        <v>2025</v>
      </c>
      <c r="O7" s="25" t="s">
        <v>23</v>
      </c>
      <c r="P7" s="86">
        <v>30</v>
      </c>
      <c r="Q7" s="87" t="s">
        <v>24</v>
      </c>
      <c r="R7" s="41"/>
    </row>
    <row r="8" spans="1:18" x14ac:dyDescent="0.25">
      <c r="A8" s="22"/>
      <c r="B8" s="27" t="s">
        <v>22</v>
      </c>
      <c r="C8" s="27">
        <f>SUM(C6:C7)</f>
        <v>47000000</v>
      </c>
      <c r="D8" s="27"/>
      <c r="E8" s="27">
        <f>SUM(E6:E7)</f>
        <v>2473684.210526316</v>
      </c>
      <c r="F8" s="27">
        <f>SUM(F6:F7)</f>
        <v>49473684.210526317</v>
      </c>
      <c r="G8" s="27">
        <f>SUM(G6:G7)</f>
        <v>49473684.210526317</v>
      </c>
      <c r="P8" s="24">
        <f>SUM(P6:P7)</f>
        <v>120</v>
      </c>
    </row>
    <row r="9" spans="1:18" x14ac:dyDescent="0.25">
      <c r="A9" s="22"/>
      <c r="B9" s="23"/>
      <c r="C9" s="23"/>
      <c r="E9" s="23"/>
      <c r="F9" s="23"/>
      <c r="G9" s="23"/>
      <c r="O9" s="24"/>
    </row>
    <row r="10" spans="1:18" x14ac:dyDescent="0.25">
      <c r="A10" s="22"/>
      <c r="B10" s="23"/>
      <c r="E10" s="23"/>
      <c r="F10" s="23"/>
      <c r="G10" s="23"/>
      <c r="O10" s="24"/>
    </row>
    <row r="12" spans="1:18" ht="30" x14ac:dyDescent="0.25">
      <c r="A12" s="28" t="s">
        <v>28</v>
      </c>
      <c r="B12" s="29" t="s">
        <v>29</v>
      </c>
      <c r="C12" s="29" t="s">
        <v>30</v>
      </c>
      <c r="D12" s="29" t="s">
        <v>31</v>
      </c>
      <c r="E12" s="29" t="s">
        <v>6</v>
      </c>
      <c r="F12" s="30" t="s">
        <v>7</v>
      </c>
      <c r="G12" s="29" t="s">
        <v>32</v>
      </c>
      <c r="H12" s="30" t="s">
        <v>33</v>
      </c>
      <c r="I12" s="31" t="s">
        <v>11</v>
      </c>
    </row>
    <row r="13" spans="1:18" ht="165" x14ac:dyDescent="0.25">
      <c r="A13" s="35" t="str">
        <f t="shared" ref="A13:B14" si="0">H6</f>
        <v>Specific output</v>
      </c>
      <c r="B13" s="36" t="str">
        <f t="shared" si="0"/>
        <v>Implemented security measures for wellfields, public water suppliers, and wastewater management companies' control centers (Įdiegtos vandenviečių, viešųjų vandens tiekėjų, nuotekų tvarkytojų valdymo centrų apsaugos priemonės)</v>
      </c>
      <c r="C13" s="37" t="str">
        <f>L6</f>
        <v>number</v>
      </c>
      <c r="D13" s="37">
        <v>0</v>
      </c>
      <c r="E13" s="21" t="s">
        <v>21</v>
      </c>
      <c r="F13" s="21" t="s">
        <v>22</v>
      </c>
      <c r="G13" s="21" t="s">
        <v>23</v>
      </c>
      <c r="H13" s="37">
        <f>O6</f>
        <v>0</v>
      </c>
      <c r="I13" s="38">
        <f>P6</f>
        <v>90</v>
      </c>
    </row>
    <row r="14" spans="1:18" ht="225" x14ac:dyDescent="0.25">
      <c r="A14" s="10" t="str">
        <f t="shared" si="0"/>
        <v>Specific result</v>
      </c>
      <c r="B14" s="11" t="str">
        <f>I7</f>
        <v>Public water supply and wastewater management companies investing in measures to secure safe water supply that contribute to increased resilience of their operations (Viešieji vandens tiekėjai ir nuotekų tvarkytojai, kurie investuoja į saugaus vandens tiekimo užtikrinimo priemones, siekiant padidinti įmonių veiklos atsparumą)</v>
      </c>
      <c r="C14" s="34" t="str">
        <f>L7</f>
        <v>number</v>
      </c>
      <c r="D14" s="25">
        <v>0</v>
      </c>
      <c r="E14" s="25" t="s">
        <v>21</v>
      </c>
      <c r="F14" s="25" t="s">
        <v>22</v>
      </c>
      <c r="G14" s="34">
        <v>2025</v>
      </c>
      <c r="H14" s="25" t="s">
        <v>23</v>
      </c>
      <c r="I14" s="9">
        <f>P7</f>
        <v>30</v>
      </c>
    </row>
    <row r="15" spans="1:18" x14ac:dyDescent="0.25">
      <c r="D15" s="13">
        <f>SUM(D13:D14)</f>
        <v>0</v>
      </c>
      <c r="H15" s="13">
        <f>SUM(H13:H14)</f>
        <v>0</v>
      </c>
      <c r="I15" s="26">
        <f>SUM(I13:I14)</f>
        <v>120</v>
      </c>
    </row>
  </sheetData>
  <mergeCells count="22">
    <mergeCell ref="A6:A7"/>
    <mergeCell ref="B6:B7"/>
    <mergeCell ref="C6:C7"/>
    <mergeCell ref="D6:D7"/>
    <mergeCell ref="E6:E7"/>
    <mergeCell ref="K6:K7"/>
    <mergeCell ref="O4:O5"/>
    <mergeCell ref="K4:K5"/>
    <mergeCell ref="F6:F7"/>
    <mergeCell ref="G6:G7"/>
    <mergeCell ref="M4:N4"/>
    <mergeCell ref="D4:F4"/>
    <mergeCell ref="G4:G5"/>
    <mergeCell ref="J6:J7"/>
    <mergeCell ref="L4:L5"/>
    <mergeCell ref="H4:I4"/>
    <mergeCell ref="J4:J5"/>
    <mergeCell ref="A4:A5"/>
    <mergeCell ref="B4:B5"/>
    <mergeCell ref="C4:C5"/>
    <mergeCell ref="P4:P5"/>
    <mergeCell ref="Q4:Q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9"/>
  <sheetViews>
    <sheetView zoomScale="75" zoomScaleNormal="75" workbookViewId="0">
      <selection activeCell="C28" sqref="C28"/>
    </sheetView>
  </sheetViews>
  <sheetFormatPr defaultColWidth="9.42578125" defaultRowHeight="15" x14ac:dyDescent="0.25"/>
  <cols>
    <col min="1" max="1" width="9.42578125" style="6"/>
    <col min="2" max="2" width="34.5703125" style="7" bestFit="1" customWidth="1"/>
    <col min="3" max="3" width="86.5703125" style="7" customWidth="1"/>
    <col min="4" max="16384" width="9.42578125" style="7"/>
  </cols>
  <sheetData>
    <row r="1" spans="1:3" x14ac:dyDescent="0.25">
      <c r="A1" s="1" t="s">
        <v>34</v>
      </c>
      <c r="B1" s="5" t="s">
        <v>35</v>
      </c>
      <c r="C1" s="8" t="s">
        <v>36</v>
      </c>
    </row>
    <row r="2" spans="1:3" ht="15.75" x14ac:dyDescent="0.25">
      <c r="A2" s="1">
        <v>1</v>
      </c>
      <c r="B2" s="5" t="s">
        <v>28</v>
      </c>
      <c r="C2" s="46" t="s">
        <v>37</v>
      </c>
    </row>
    <row r="3" spans="1:3" ht="45" x14ac:dyDescent="0.25">
      <c r="A3" s="1">
        <f>A2+1</f>
        <v>2</v>
      </c>
      <c r="B3" s="5" t="s">
        <v>29</v>
      </c>
      <c r="C3" s="47" t="s">
        <v>25</v>
      </c>
    </row>
    <row r="4" spans="1:3" x14ac:dyDescent="0.25">
      <c r="A4" s="1">
        <f t="shared" ref="A4:A19" si="0">A3+1</f>
        <v>3</v>
      </c>
      <c r="B4" s="5" t="s">
        <v>38</v>
      </c>
      <c r="C4" s="8" t="s">
        <v>26</v>
      </c>
    </row>
    <row r="5" spans="1:3" x14ac:dyDescent="0.25">
      <c r="A5" s="1">
        <f t="shared" si="0"/>
        <v>4</v>
      </c>
      <c r="B5" s="5" t="s">
        <v>39</v>
      </c>
      <c r="C5" s="8" t="s">
        <v>40</v>
      </c>
    </row>
    <row r="6" spans="1:3" x14ac:dyDescent="0.25">
      <c r="A6" s="1">
        <f t="shared" si="0"/>
        <v>5</v>
      </c>
      <c r="B6" s="5" t="s">
        <v>9</v>
      </c>
      <c r="C6" s="48">
        <v>0</v>
      </c>
    </row>
    <row r="7" spans="1:3" x14ac:dyDescent="0.25">
      <c r="A7" s="1">
        <f t="shared" si="0"/>
        <v>6</v>
      </c>
      <c r="B7" s="5" t="s">
        <v>10</v>
      </c>
      <c r="C7" s="48">
        <v>0</v>
      </c>
    </row>
    <row r="8" spans="1:3" x14ac:dyDescent="0.25">
      <c r="A8" s="1">
        <f t="shared" si="0"/>
        <v>7</v>
      </c>
      <c r="B8" s="8" t="s">
        <v>11</v>
      </c>
      <c r="C8" s="49">
        <v>90</v>
      </c>
    </row>
    <row r="9" spans="1:3" x14ac:dyDescent="0.25">
      <c r="A9" s="1">
        <f t="shared" si="0"/>
        <v>8</v>
      </c>
      <c r="B9" s="5" t="s">
        <v>41</v>
      </c>
      <c r="C9" s="8" t="s">
        <v>42</v>
      </c>
    </row>
    <row r="10" spans="1:3" ht="45" x14ac:dyDescent="0.25">
      <c r="A10" s="1">
        <f t="shared" si="0"/>
        <v>9</v>
      </c>
      <c r="B10" s="5" t="s">
        <v>43</v>
      </c>
      <c r="C10" s="50" t="s">
        <v>69</v>
      </c>
    </row>
    <row r="11" spans="1:3" ht="225" x14ac:dyDescent="0.25">
      <c r="A11" s="1">
        <f t="shared" si="0"/>
        <v>10</v>
      </c>
      <c r="B11" s="5" t="s">
        <v>44</v>
      </c>
      <c r="C11" s="50" t="s">
        <v>75</v>
      </c>
    </row>
    <row r="12" spans="1:3" x14ac:dyDescent="0.25">
      <c r="A12" s="1">
        <f t="shared" si="0"/>
        <v>11</v>
      </c>
      <c r="B12" s="5" t="s">
        <v>45</v>
      </c>
      <c r="C12" s="8" t="s">
        <v>24</v>
      </c>
    </row>
    <row r="13" spans="1:3" x14ac:dyDescent="0.25">
      <c r="A13" s="1">
        <f t="shared" si="0"/>
        <v>12</v>
      </c>
      <c r="B13" s="5" t="s">
        <v>46</v>
      </c>
      <c r="C13" s="8" t="s">
        <v>47</v>
      </c>
    </row>
    <row r="14" spans="1:3" x14ac:dyDescent="0.25">
      <c r="A14" s="1">
        <f t="shared" si="0"/>
        <v>13</v>
      </c>
      <c r="B14" s="5" t="s">
        <v>48</v>
      </c>
      <c r="C14" s="2" t="s">
        <v>49</v>
      </c>
    </row>
    <row r="15" spans="1:3" ht="45" x14ac:dyDescent="0.25">
      <c r="A15" s="1">
        <f t="shared" si="0"/>
        <v>14</v>
      </c>
      <c r="B15" s="5" t="s">
        <v>50</v>
      </c>
      <c r="C15" s="2" t="s">
        <v>51</v>
      </c>
    </row>
    <row r="16" spans="1:3" x14ac:dyDescent="0.25">
      <c r="A16" s="1">
        <f t="shared" si="0"/>
        <v>15</v>
      </c>
      <c r="B16" s="5" t="s">
        <v>52</v>
      </c>
      <c r="C16" s="50" t="s">
        <v>53</v>
      </c>
    </row>
    <row r="17" spans="1:16" x14ac:dyDescent="0.25">
      <c r="A17" s="1">
        <f t="shared" si="0"/>
        <v>16</v>
      </c>
      <c r="B17" s="5" t="s">
        <v>54</v>
      </c>
      <c r="C17" s="8" t="s">
        <v>55</v>
      </c>
    </row>
    <row r="18" spans="1:16" ht="60" x14ac:dyDescent="0.25">
      <c r="A18" s="1">
        <f>A17+1</f>
        <v>17</v>
      </c>
      <c r="B18" s="5" t="s">
        <v>56</v>
      </c>
      <c r="C18" s="2" t="s">
        <v>76</v>
      </c>
      <c r="L18" s="4"/>
      <c r="M18" s="4"/>
      <c r="N18" s="4"/>
      <c r="O18" s="4"/>
      <c r="P18" s="4"/>
    </row>
    <row r="19" spans="1:16" x14ac:dyDescent="0.25">
      <c r="A19" s="1">
        <f t="shared" si="0"/>
        <v>18</v>
      </c>
      <c r="B19" s="5" t="s">
        <v>57</v>
      </c>
      <c r="C19" s="8" t="s">
        <v>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zoomScale="75" zoomScaleNormal="75" workbookViewId="0">
      <selection activeCell="J11" sqref="J11"/>
    </sheetView>
  </sheetViews>
  <sheetFormatPr defaultRowHeight="15" x14ac:dyDescent="0.25"/>
  <cols>
    <col min="1" max="1" width="10.42578125" customWidth="1"/>
    <col min="2" max="2" width="26.42578125" style="54" customWidth="1"/>
    <col min="3" max="3" width="84.5703125" style="54" customWidth="1"/>
  </cols>
  <sheetData>
    <row r="1" spans="1:3" x14ac:dyDescent="0.25">
      <c r="A1" s="3" t="s">
        <v>34</v>
      </c>
      <c r="B1" s="2" t="s">
        <v>35</v>
      </c>
      <c r="C1" s="2" t="s">
        <v>36</v>
      </c>
    </row>
    <row r="2" spans="1:3" x14ac:dyDescent="0.25">
      <c r="A2" s="3">
        <v>0</v>
      </c>
      <c r="B2" s="2" t="s">
        <v>7</v>
      </c>
      <c r="C2" s="2" t="s">
        <v>22</v>
      </c>
    </row>
    <row r="3" spans="1:3" x14ac:dyDescent="0.25">
      <c r="A3" s="3">
        <v>1</v>
      </c>
      <c r="B3" s="2" t="s">
        <v>28</v>
      </c>
      <c r="C3" s="2" t="s">
        <v>59</v>
      </c>
    </row>
    <row r="4" spans="1:3" ht="60" x14ac:dyDescent="0.25">
      <c r="A4" s="3">
        <f>A3+1</f>
        <v>2</v>
      </c>
      <c r="B4" s="2" t="s">
        <v>29</v>
      </c>
      <c r="C4" s="51" t="s">
        <v>77</v>
      </c>
    </row>
    <row r="5" spans="1:3" x14ac:dyDescent="0.25">
      <c r="A5" s="3">
        <f t="shared" ref="A5:A20" si="0">A4+1</f>
        <v>3</v>
      </c>
      <c r="B5" s="2" t="s">
        <v>38</v>
      </c>
      <c r="C5" s="55" t="s">
        <v>26</v>
      </c>
    </row>
    <row r="6" spans="1:3" x14ac:dyDescent="0.25">
      <c r="A6" s="3">
        <f t="shared" si="0"/>
        <v>4</v>
      </c>
      <c r="B6" s="2" t="s">
        <v>39</v>
      </c>
      <c r="C6" s="2" t="s">
        <v>60</v>
      </c>
    </row>
    <row r="7" spans="1:3" x14ac:dyDescent="0.25">
      <c r="A7" s="3">
        <f t="shared" si="0"/>
        <v>5</v>
      </c>
      <c r="B7" s="2" t="s">
        <v>9</v>
      </c>
      <c r="C7" s="52">
        <v>0</v>
      </c>
    </row>
    <row r="8" spans="1:3" ht="30" x14ac:dyDescent="0.25">
      <c r="A8" s="3">
        <f t="shared" si="0"/>
        <v>6</v>
      </c>
      <c r="B8" s="2" t="s">
        <v>10</v>
      </c>
      <c r="C8" s="2" t="s">
        <v>61</v>
      </c>
    </row>
    <row r="9" spans="1:3" x14ac:dyDescent="0.25">
      <c r="A9" s="3">
        <f t="shared" si="0"/>
        <v>7</v>
      </c>
      <c r="B9" s="2" t="s">
        <v>11</v>
      </c>
      <c r="C9" s="52">
        <v>30</v>
      </c>
    </row>
    <row r="10" spans="1:3" x14ac:dyDescent="0.25">
      <c r="A10" s="3">
        <f t="shared" si="0"/>
        <v>8</v>
      </c>
      <c r="B10" s="2" t="s">
        <v>41</v>
      </c>
      <c r="C10" s="8" t="s">
        <v>42</v>
      </c>
    </row>
    <row r="11" spans="1:3" ht="45" x14ac:dyDescent="0.25">
      <c r="A11" s="3">
        <f t="shared" si="0"/>
        <v>9</v>
      </c>
      <c r="B11" s="2" t="s">
        <v>43</v>
      </c>
      <c r="C11" s="50" t="s">
        <v>70</v>
      </c>
    </row>
    <row r="12" spans="1:3" ht="270" x14ac:dyDescent="0.25">
      <c r="A12" s="3">
        <f t="shared" si="0"/>
        <v>10</v>
      </c>
      <c r="B12" s="50" t="s">
        <v>44</v>
      </c>
      <c r="C12" s="53" t="s">
        <v>71</v>
      </c>
    </row>
    <row r="13" spans="1:3" x14ac:dyDescent="0.25">
      <c r="A13" s="3">
        <f t="shared" si="0"/>
        <v>11</v>
      </c>
      <c r="B13" s="2" t="s">
        <v>45</v>
      </c>
      <c r="C13" s="8" t="s">
        <v>24</v>
      </c>
    </row>
    <row r="14" spans="1:3" ht="30" x14ac:dyDescent="0.25">
      <c r="A14" s="3">
        <f t="shared" si="0"/>
        <v>12</v>
      </c>
      <c r="B14" s="2" t="s">
        <v>46</v>
      </c>
      <c r="C14" s="2" t="s">
        <v>62</v>
      </c>
    </row>
    <row r="15" spans="1:3" x14ac:dyDescent="0.25">
      <c r="A15" s="3">
        <f t="shared" si="0"/>
        <v>13</v>
      </c>
      <c r="B15" s="2" t="s">
        <v>48</v>
      </c>
      <c r="C15" s="2" t="s">
        <v>63</v>
      </c>
    </row>
    <row r="16" spans="1:3" ht="30" x14ac:dyDescent="0.25">
      <c r="A16" s="3">
        <f t="shared" si="0"/>
        <v>14</v>
      </c>
      <c r="B16" s="2" t="s">
        <v>50</v>
      </c>
      <c r="C16" s="2" t="s">
        <v>64</v>
      </c>
    </row>
    <row r="17" spans="1:3" x14ac:dyDescent="0.25">
      <c r="A17" s="3">
        <f t="shared" si="0"/>
        <v>15</v>
      </c>
      <c r="B17" s="2" t="s">
        <v>52</v>
      </c>
      <c r="C17" s="2" t="s">
        <v>65</v>
      </c>
    </row>
    <row r="18" spans="1:3" ht="30" x14ac:dyDescent="0.25">
      <c r="A18" s="3">
        <f t="shared" si="0"/>
        <v>16</v>
      </c>
      <c r="B18" s="2" t="s">
        <v>54</v>
      </c>
      <c r="C18" s="2" t="s">
        <v>66</v>
      </c>
    </row>
    <row r="19" spans="1:3" x14ac:dyDescent="0.25">
      <c r="A19" s="3">
        <f>A18+1</f>
        <v>17</v>
      </c>
      <c r="B19" s="2" t="s">
        <v>56</v>
      </c>
      <c r="C19" s="2"/>
    </row>
    <row r="20" spans="1:3" x14ac:dyDescent="0.25">
      <c r="A20" s="3">
        <f t="shared" si="0"/>
        <v>18</v>
      </c>
      <c r="B20" s="2" t="s">
        <v>57</v>
      </c>
      <c r="C20" s="8"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A964F1C275C4D86F2E57031B6AE29" ma:contentTypeVersion="19" ma:contentTypeDescription="Create a new document." ma:contentTypeScope="" ma:versionID="5dd2bdf94415ded57e6dc4ac0620da7b">
  <xsd:schema xmlns:xsd="http://www.w3.org/2001/XMLSchema" xmlns:xs="http://www.w3.org/2001/XMLSchema" xmlns:p="http://schemas.microsoft.com/office/2006/metadata/properties" xmlns:ns2="58c6f6df-7e1f-4a2e-8979-e3f4c92e56f2" xmlns:ns3="2ad30025-d0d5-4532-b26e-26983efa1e1c" targetNamespace="http://schemas.microsoft.com/office/2006/metadata/properties" ma:root="true" ma:fieldsID="66123c7f29d3b84fe1ff65dd792a2814" ns2:_="" ns3:_="">
    <xsd:import namespace="58c6f6df-7e1f-4a2e-8979-e3f4c92e56f2"/>
    <xsd:import namespace="2ad30025-d0d5-4532-b26e-26983efa1e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Numeri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6f6df-7e1f-4a2e-8979-e3f4c92e56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Numeris" ma:index="19" nillable="true" ma:displayName="Numeris" ma:format="Dropdown" ma:internalName="Numeris"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d30025-d0d5-4532-b26e-26983efa1e1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eef2003-cea1-49d5-8046-55768a5991a4}" ma:internalName="TaxCatchAll" ma:showField="CatchAllData" ma:web="2ad30025-d0d5-4532-b26e-26983efa1e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umeris xmlns="58c6f6df-7e1f-4a2e-8979-e3f4c92e56f2" xsi:nil="true"/>
    <lcf76f155ced4ddcb4097134ff3c332f xmlns="58c6f6df-7e1f-4a2e-8979-e3f4c92e56f2">
      <Terms xmlns="http://schemas.microsoft.com/office/infopath/2007/PartnerControls"/>
    </lcf76f155ced4ddcb4097134ff3c332f>
    <TaxCatchAll xmlns="2ad30025-d0d5-4532-b26e-26983efa1e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A2CEA0-3C8A-4579-A26C-BAB159FA0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6f6df-7e1f-4a2e-8979-e3f4c92e56f2"/>
    <ds:schemaRef ds:uri="2ad30025-d0d5-4532-b26e-26983efa1e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8D71A6-4F9D-48E7-86AB-9E3497073527}">
  <ds:schemaRefs>
    <ds:schemaRef ds:uri="http://schemas.microsoft.com/office/2006/metadata/properties"/>
    <ds:schemaRef ds:uri="http://schemas.microsoft.com/office/infopath/2007/PartnerControls"/>
    <ds:schemaRef ds:uri="58c6f6df-7e1f-4a2e-8979-e3f4c92e56f2"/>
    <ds:schemaRef ds:uri="2ad30025-d0d5-4532-b26e-26983efa1e1c"/>
  </ds:schemaRefs>
</ds:datastoreItem>
</file>

<file path=customXml/itemProps3.xml><?xml version="1.0" encoding="utf-8"?>
<ds:datastoreItem xmlns:ds="http://schemas.openxmlformats.org/officeDocument/2006/customXml" ds:itemID="{6BF4E900-1001-4C12-8200-37E979BBA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12.1</vt:lpstr>
      <vt:lpstr>F Specific output 12.1</vt:lpstr>
      <vt:lpstr>F Specific result 12.1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2026-03-23T07:30:32Z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0x0101003FDA964F1C275C4D86F2E57031B6AE29</vt:lpwstr>
  </property>
  <property fmtid="{D5CDD505-2E9C-101B-9397-08002B2CF9AE}" pid="3" name="MediaServiceImageTags">
    <vt:lpwstr/>
  </property>
</Properties>
</file>