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S:\24_vp_dep\bendras\10. Projektų administravimas 2014-2020\Stebėsenos rodikliai\2021-2027\VP keitimai\6. Vidurio peržiūra (II) (2026-02-25 sprendimas C(2026)1397)\_Viešinimas\nauji MD viešinimui\"/>
    </mc:Choice>
  </mc:AlternateContent>
  <xr:revisionPtr revIDLastSave="0" documentId="13_ncr:1_{0F75AC75-7394-4EA2-9BD8-6679A4220B5E}" xr6:coauthVersionLast="47" xr6:coauthVersionMax="47" xr10:uidLastSave="{00000000-0000-0000-0000-000000000000}"/>
  <bookViews>
    <workbookView xWindow="-120" yWindow="-120" windowWidth="29040" windowHeight="15720" xr2:uid="{00000000-000D-0000-FFFF-FFFF00000000}"/>
  </bookViews>
  <sheets>
    <sheet name="16.1 (1)" sheetId="59" r:id="rId1"/>
    <sheet name="16.1 (2)" sheetId="65" r:id="rId2"/>
    <sheet name="Specific output (16.1.1)(1)" sheetId="58" r:id="rId3"/>
    <sheet name="Specific output (16.1.1) (2)" sheetId="60" r:id="rId4"/>
    <sheet name="Specific result (16.1.1)(1)" sheetId="62" r:id="rId5"/>
    <sheet name="Specific result (16.1.1) (2)" sheetId="63" r:id="rId6"/>
    <sheet name="Specific output (16.1.2)" sheetId="66" r:id="rId7"/>
    <sheet name="Specific result (16.1.2)" sheetId="6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59" l="1"/>
  <c r="A4" i="67"/>
  <c r="A5" i="67" s="1"/>
  <c r="A6" i="67" s="1"/>
  <c r="A7" i="67" s="1"/>
  <c r="A8" i="67" s="1"/>
  <c r="A9" i="67" s="1"/>
  <c r="A10" i="67" s="1"/>
  <c r="A11" i="67" s="1"/>
  <c r="A12" i="67" s="1"/>
  <c r="A13" i="67" s="1"/>
  <c r="A14" i="67" s="1"/>
  <c r="A15" i="67" s="1"/>
  <c r="A16" i="67" s="1"/>
  <c r="A17" i="67" s="1"/>
  <c r="A18" i="67" s="1"/>
  <c r="A19" i="67" s="1"/>
  <c r="A20" i="67" s="1"/>
  <c r="A4" i="66"/>
  <c r="A5" i="66" s="1"/>
  <c r="A6" i="66" s="1"/>
  <c r="A7" i="66" s="1"/>
  <c r="A8" i="66" s="1"/>
  <c r="A9" i="66" s="1"/>
  <c r="A10" i="66" s="1"/>
  <c r="A11" i="66" s="1"/>
  <c r="A12" i="66" s="1"/>
  <c r="A13" i="66" s="1"/>
  <c r="A14" i="66" s="1"/>
  <c r="A15" i="66" s="1"/>
  <c r="A16" i="66" s="1"/>
  <c r="A17" i="66" s="1"/>
  <c r="A18" i="66" s="1"/>
  <c r="A19" i="66" s="1"/>
  <c r="A20" i="66" s="1"/>
  <c r="P10" i="65" l="1"/>
  <c r="P12" i="59"/>
  <c r="C19" i="65"/>
  <c r="B19" i="65"/>
  <c r="A19" i="65"/>
  <c r="C18" i="65"/>
  <c r="B18" i="65"/>
  <c r="A18" i="65"/>
  <c r="I17" i="65"/>
  <c r="H17" i="65"/>
  <c r="C17" i="65"/>
  <c r="B17" i="65"/>
  <c r="A17" i="65"/>
  <c r="I16" i="65"/>
  <c r="H16" i="65"/>
  <c r="C16" i="65"/>
  <c r="B16" i="65"/>
  <c r="A16" i="65"/>
  <c r="M11" i="65"/>
  <c r="C11" i="65"/>
  <c r="M10" i="65"/>
  <c r="C10" i="65"/>
  <c r="E8" i="65"/>
  <c r="F8" i="65" s="1"/>
  <c r="E6" i="65"/>
  <c r="E10" i="65" s="1"/>
  <c r="I20" i="65" l="1"/>
  <c r="I21" i="65" s="1"/>
  <c r="G8" i="65"/>
  <c r="G11" i="65" s="1"/>
  <c r="F11" i="65"/>
  <c r="B8" i="65"/>
  <c r="F6" i="65"/>
  <c r="E11" i="65"/>
  <c r="F10" i="65" l="1"/>
  <c r="G6" i="65"/>
  <c r="G10" i="65" s="1"/>
  <c r="B6" i="65"/>
  <c r="G21" i="59" l="1"/>
  <c r="G20" i="59"/>
  <c r="G19" i="59"/>
  <c r="G18" i="59"/>
  <c r="G16" i="59"/>
  <c r="H17" i="59"/>
  <c r="G17" i="59"/>
  <c r="H21" i="59" l="1"/>
  <c r="I21" i="59"/>
  <c r="I19" i="59"/>
  <c r="H19" i="59" l="1"/>
  <c r="D19" i="59"/>
  <c r="C13" i="59"/>
  <c r="C12" i="59"/>
  <c r="F8" i="59"/>
  <c r="E6" i="59"/>
  <c r="F6" i="59" s="1"/>
  <c r="B6" i="59" s="1"/>
  <c r="D21" i="59"/>
  <c r="F13" i="59" l="1"/>
  <c r="B8" i="59"/>
  <c r="E13" i="59"/>
  <c r="F12" i="59"/>
  <c r="G6" i="59"/>
  <c r="G12" i="59" s="1"/>
  <c r="E12" i="59"/>
  <c r="G8" i="59"/>
  <c r="G13" i="59" s="1"/>
  <c r="A4" i="63" l="1"/>
  <c r="A5" i="63" s="1"/>
  <c r="A6" i="63" s="1"/>
  <c r="A7" i="63" s="1"/>
  <c r="A8" i="63" s="1"/>
  <c r="A9" i="63" s="1"/>
  <c r="A10" i="63" s="1"/>
  <c r="A11" i="63" s="1"/>
  <c r="A12" i="63" s="1"/>
  <c r="A13" i="63" s="1"/>
  <c r="A14" i="63" s="1"/>
  <c r="A15" i="63" s="1"/>
  <c r="A16" i="63" s="1"/>
  <c r="A17" i="63" s="1"/>
  <c r="A18" i="63" s="1"/>
  <c r="A19" i="63" s="1"/>
  <c r="A20" i="63" s="1"/>
  <c r="A4" i="62"/>
  <c r="A5" i="62" s="1"/>
  <c r="A6" i="62" s="1"/>
  <c r="A7" i="62" s="1"/>
  <c r="A8" i="62" s="1"/>
  <c r="A9" i="62" s="1"/>
  <c r="A10" i="62" s="1"/>
  <c r="A11" i="62" s="1"/>
  <c r="A12" i="62" s="1"/>
  <c r="A13" i="62" s="1"/>
  <c r="A14" i="62" s="1"/>
  <c r="A15" i="62" s="1"/>
  <c r="A16" i="62" s="1"/>
  <c r="A17" i="62" s="1"/>
  <c r="A18" i="62" s="1"/>
  <c r="A19" i="62" s="1"/>
  <c r="A20" i="62" s="1"/>
  <c r="A3" i="60"/>
  <c r="A4" i="60" s="1"/>
  <c r="A5" i="60" s="1"/>
  <c r="A6" i="60" s="1"/>
  <c r="A7" i="60" s="1"/>
  <c r="A8" i="60" s="1"/>
  <c r="A9" i="60" s="1"/>
  <c r="A10" i="60" s="1"/>
  <c r="A11" i="60" s="1"/>
  <c r="A12" i="60" s="1"/>
  <c r="A13" i="60" s="1"/>
  <c r="A14" i="60" s="1"/>
  <c r="A15" i="60" s="1"/>
  <c r="A16" i="60" s="1"/>
  <c r="A17" i="60" s="1"/>
  <c r="A18" i="60" s="1"/>
  <c r="A19" i="60" s="1"/>
  <c r="A3" i="58"/>
  <c r="A4" i="58" s="1"/>
  <c r="A5" i="58" s="1"/>
  <c r="A6" i="58" s="1"/>
  <c r="A7" i="58" s="1"/>
  <c r="A8" i="58" s="1"/>
  <c r="A9" i="58" s="1"/>
  <c r="A10" i="58" s="1"/>
  <c r="A11" i="58" s="1"/>
  <c r="A12" i="58" s="1"/>
  <c r="A13" i="58" s="1"/>
  <c r="A14" i="58" s="1"/>
  <c r="A15" i="58" s="1"/>
  <c r="A16" i="58" s="1"/>
  <c r="A17" i="58" s="1"/>
  <c r="A18" i="58" s="1"/>
  <c r="A19" i="58" s="1"/>
  <c r="C21" i="59"/>
  <c r="B21" i="59"/>
  <c r="A21" i="59"/>
  <c r="I20" i="59"/>
  <c r="H20" i="59"/>
  <c r="D20" i="59"/>
  <c r="C20" i="59"/>
  <c r="B20" i="59"/>
  <c r="A20" i="59"/>
  <c r="C19" i="59"/>
  <c r="B19" i="59"/>
  <c r="A19" i="59"/>
  <c r="I18" i="59"/>
  <c r="H18" i="59"/>
  <c r="D18" i="59"/>
  <c r="C18" i="59"/>
  <c r="B18" i="59"/>
  <c r="A18" i="59"/>
  <c r="I17" i="59"/>
  <c r="D17" i="59"/>
  <c r="C17" i="59"/>
  <c r="B17" i="59"/>
  <c r="A17" i="59"/>
  <c r="I16" i="59"/>
  <c r="H16" i="59"/>
  <c r="D16" i="59"/>
  <c r="C16" i="59"/>
  <c r="B16" i="59"/>
  <c r="A16" i="59"/>
  <c r="I22" i="59" l="1"/>
  <c r="I23" i="59" s="1"/>
</calcChain>
</file>

<file path=xl/sharedStrings.xml><?xml version="1.0" encoding="utf-8"?>
<sst xmlns="http://schemas.openxmlformats.org/spreadsheetml/2006/main" count="393" uniqueCount="169">
  <si>
    <t>Fund</t>
  </si>
  <si>
    <t>ESF+</t>
  </si>
  <si>
    <t>Indicator code</t>
  </si>
  <si>
    <t>Indicator name</t>
  </si>
  <si>
    <t>Output</t>
  </si>
  <si>
    <t>Baseline</t>
  </si>
  <si>
    <t>Target 2029</t>
  </si>
  <si>
    <t>Action</t>
  </si>
  <si>
    <t>EU Amount (EUR)</t>
  </si>
  <si>
    <t>Intervention field</t>
  </si>
  <si>
    <t>Indicator</t>
  </si>
  <si>
    <t>Category of region</t>
  </si>
  <si>
    <t>M.U.</t>
  </si>
  <si>
    <t xml:space="preserve">Milestone 2024 </t>
  </si>
  <si>
    <t>Data source</t>
  </si>
  <si>
    <t>code and name</t>
  </si>
  <si>
    <t>co-financing rate (Eur.)</t>
  </si>
  <si>
    <t>Amount (EU+ national)(Eur.)</t>
  </si>
  <si>
    <t>Code</t>
  </si>
  <si>
    <t>Name</t>
  </si>
  <si>
    <t>value</t>
  </si>
  <si>
    <t>Year</t>
  </si>
  <si>
    <t>n/a</t>
  </si>
  <si>
    <t>Specific result</t>
  </si>
  <si>
    <t>MWR</t>
  </si>
  <si>
    <t>Indicator M.U.</t>
  </si>
  <si>
    <t>Indicator baseline value</t>
  </si>
  <si>
    <t>Indicator baseline year</t>
  </si>
  <si>
    <t>Capital Region</t>
  </si>
  <si>
    <t>Mid-West Region</t>
  </si>
  <si>
    <t>percentage</t>
  </si>
  <si>
    <t>persons</t>
  </si>
  <si>
    <t>Specific output</t>
  </si>
  <si>
    <t>Total allocation of action level (indicated)</t>
  </si>
  <si>
    <t xml:space="preserve">allocation 2021- 2027 used for calculation of 2029 target </t>
  </si>
  <si>
    <t>Persons involved in health literacy improvement activities
 (Asmenys dalyvavę sveikatos raštingumo didinimo veiklose)</t>
  </si>
  <si>
    <t>Specialists participated in qualification improvement/retraining activities
 (Specialistai dalyvavę kvalifikacijos tobulinimo / perkvalifikavimo veiklose)</t>
  </si>
  <si>
    <t>Share of persons after participation in the activities, who have improved competence in health literacy
 (Asmenų po dalyvavimo veiklose, pagerinusių sveikatos raštingumo kompetenciją, dalis)</t>
  </si>
  <si>
    <t>Part of specialists after participation in the activities, who have mastered/improved qualifications (Specialistų, po dalyvavimo veiklose įgijusių / patobulinusių  kvalifikaciją, dalis)</t>
  </si>
  <si>
    <t>Capital</t>
  </si>
  <si>
    <t>Policy objective - 4. A more social and inclusive Europe implementing the European Pillar of Social Rights</t>
  </si>
  <si>
    <r>
      <rPr>
        <sz val="11"/>
        <color theme="1"/>
        <rFont val="Calibri"/>
        <family val="2"/>
        <scheme val="minor"/>
      </rPr>
      <t>Row ID</t>
    </r>
  </si>
  <si>
    <r>
      <rPr>
        <sz val="11"/>
        <color theme="1"/>
        <rFont val="Calibri"/>
        <family val="2"/>
        <scheme val="minor"/>
      </rPr>
      <t>Field</t>
    </r>
  </si>
  <si>
    <r>
      <rPr>
        <sz val="11"/>
        <color theme="1"/>
        <rFont val="Calibri"/>
        <family val="2"/>
        <scheme val="minor"/>
      </rPr>
      <t>Indicator metadata</t>
    </r>
  </si>
  <si>
    <r>
      <rPr>
        <sz val="11"/>
        <color theme="1"/>
        <rFont val="Calibri"/>
        <family val="2"/>
        <scheme val="minor"/>
      </rPr>
      <t>Indicator code</t>
    </r>
  </si>
  <si>
    <r>
      <rPr>
        <sz val="11"/>
        <color theme="1"/>
        <rFont val="Calibri"/>
        <family val="2"/>
        <scheme val="minor"/>
      </rPr>
      <t>P.S.</t>
    </r>
  </si>
  <si>
    <r>
      <rPr>
        <sz val="11"/>
        <color theme="1"/>
        <rFont val="Calibri"/>
        <family val="2"/>
        <scheme val="minor"/>
      </rPr>
      <t>Indicator name</t>
    </r>
  </si>
  <si>
    <r>
      <rPr>
        <sz val="11"/>
        <color rgb="FF000000"/>
        <rFont val="Calibri"/>
        <family val="2"/>
      </rPr>
      <t>Persons involved in</t>
    </r>
    <r>
      <rPr>
        <strike/>
        <sz val="11"/>
        <color rgb="FF000000"/>
        <rFont val="Calibri"/>
        <family val="2"/>
      </rPr>
      <t xml:space="preserve"> </t>
    </r>
    <r>
      <rPr>
        <sz val="11"/>
        <color rgb="FF000000"/>
        <rFont val="Calibri"/>
        <family val="2"/>
      </rPr>
      <t>health literacy improvement activities</t>
    </r>
    <r>
      <rPr>
        <sz val="11"/>
        <rFont val="Calibri"/>
        <family val="2"/>
        <charset val="186"/>
        <scheme val="minor"/>
      </rPr>
      <t xml:space="preserve"> (Asmenys dalyvavę sveikatos raštingumo didinimo veiklose)</t>
    </r>
  </si>
  <si>
    <r>
      <rPr>
        <sz val="11"/>
        <color theme="1"/>
        <rFont val="Calibri"/>
        <family val="2"/>
        <scheme val="minor"/>
      </rPr>
      <t>Measurement unit</t>
    </r>
  </si>
  <si>
    <t>Persons</t>
  </si>
  <si>
    <r>
      <rPr>
        <sz val="11"/>
        <color theme="1"/>
        <rFont val="Calibri"/>
        <family val="2"/>
        <scheme val="minor"/>
      </rPr>
      <t>Type of indicator</t>
    </r>
  </si>
  <si>
    <r>
      <rPr>
        <sz val="11"/>
        <color theme="1"/>
        <rFont val="Calibri"/>
        <family val="2"/>
        <scheme val="minor"/>
      </rPr>
      <t>Baseline</t>
    </r>
  </si>
  <si>
    <r>
      <rPr>
        <sz val="11"/>
        <color theme="1"/>
        <rFont val="Calibri"/>
        <family val="2"/>
        <scheme val="minor"/>
      </rPr>
      <t>Milestone 2024</t>
    </r>
  </si>
  <si>
    <r>
      <rPr>
        <sz val="11"/>
        <color theme="1"/>
        <rFont val="Calibri"/>
        <family val="2"/>
        <scheme val="minor"/>
      </rPr>
      <t>Target 2029</t>
    </r>
  </si>
  <si>
    <r>
      <rPr>
        <sz val="11"/>
        <color theme="1"/>
        <rFont val="Calibri"/>
        <family val="2"/>
        <scheme val="minor"/>
      </rPr>
      <t>Policy objective</t>
    </r>
  </si>
  <si>
    <r>
      <rPr>
        <sz val="11"/>
        <color theme="1"/>
        <rFont val="Calibri"/>
        <family val="2"/>
        <scheme val="minor"/>
      </rPr>
      <t>PO 4. A more socially responsible Europe</t>
    </r>
  </si>
  <si>
    <r>
      <rPr>
        <sz val="11"/>
        <color theme="1"/>
        <rFont val="Calibri"/>
        <family val="2"/>
        <scheme val="minor"/>
      </rPr>
      <t>Specific objective</t>
    </r>
  </si>
  <si>
    <r>
      <rPr>
        <sz val="11"/>
        <color theme="1"/>
        <rFont val="Calibri"/>
        <family val="2"/>
        <scheme val="minor"/>
      </rPr>
      <t>Definition and concepts</t>
    </r>
  </si>
  <si>
    <t xml:space="preserve">Health literacy - cognitive and social skills (abilities) that determine the motivation and competence of individuals to receive, understand and use information in all ways to strengthen and maintain good health.                                                                
Activities improving health literacy include health education, dissemination of information on healthy lifestyles, health betterment promotion, formation and reduction of behavioral health risk factors dependent on the behaviour of people, as well as other public health promotion measures set out in public health legislation.
ESF+ -   European Social Fund +.   
Participation in health literacy improvement activities - participation in ESF + funded health literacy improvement activities.                                                                                             </t>
  </si>
  <si>
    <r>
      <rPr>
        <sz val="11"/>
        <color theme="1"/>
        <rFont val="Calibri"/>
        <family val="2"/>
        <scheme val="minor"/>
      </rPr>
      <t>Data collection</t>
    </r>
  </si>
  <si>
    <r>
      <rPr>
        <sz val="11"/>
        <color theme="1"/>
        <rFont val="Calibri"/>
        <family val="2"/>
        <scheme val="minor"/>
      </rPr>
      <t>Data from projects</t>
    </r>
  </si>
  <si>
    <r>
      <rPr>
        <sz val="11"/>
        <color theme="1"/>
        <rFont val="Calibri"/>
        <family val="2"/>
        <scheme val="minor"/>
      </rPr>
      <t>Time measurement achieved</t>
    </r>
  </si>
  <si>
    <r>
      <rPr>
        <sz val="11"/>
        <color theme="1"/>
        <rFont val="Calibri"/>
        <family val="2"/>
        <scheme val="minor"/>
      </rPr>
      <t>The monitoring indicator is considered to have been achieved when the person participated in the project activities at least 80% of scheduled time per person and is included for the first time in the list of project participants</t>
    </r>
  </si>
  <si>
    <r>
      <rPr>
        <sz val="11"/>
        <color theme="1"/>
        <rFont val="Calibri"/>
        <family val="2"/>
        <scheme val="minor"/>
      </rPr>
      <t>Aggregation issues</t>
    </r>
  </si>
  <si>
    <r>
      <rPr>
        <sz val="11"/>
        <color theme="1"/>
        <rFont val="Calibri"/>
        <family val="2"/>
        <scheme val="minor"/>
      </rPr>
      <t>Persons who have participated in health literacy activities are summed up. The same person participating in other project activities is counted once. Duplicates are eliminated at the project level.</t>
    </r>
  </si>
  <si>
    <r>
      <rPr>
        <sz val="11"/>
        <color theme="1"/>
        <rFont val="Calibri"/>
        <family val="2"/>
        <scheme val="minor"/>
      </rPr>
      <t>Reporting</t>
    </r>
  </si>
  <si>
    <r>
      <rPr>
        <sz val="11"/>
        <color theme="1"/>
        <rFont val="Calibri"/>
        <family val="2"/>
        <scheme val="minor"/>
      </rPr>
      <t>References</t>
    </r>
  </si>
  <si>
    <r>
      <rPr>
        <sz val="11"/>
        <color theme="1"/>
        <rFont val="Calibri"/>
        <family val="2"/>
        <scheme val="minor"/>
      </rPr>
      <t>No references</t>
    </r>
  </si>
  <si>
    <r>
      <rPr>
        <sz val="11"/>
        <color theme="1"/>
        <rFont val="Calibri"/>
        <family val="2"/>
        <scheme val="minor"/>
      </rPr>
      <t>Corresponding corporate indicator</t>
    </r>
  </si>
  <si>
    <r>
      <rPr>
        <sz val="11"/>
        <color theme="1"/>
        <rFont val="Calibri"/>
        <family val="2"/>
        <scheme val="minor"/>
      </rPr>
      <t>Notes</t>
    </r>
  </si>
  <si>
    <r>
      <rPr>
        <sz val="11"/>
        <color theme="1"/>
        <rFont val="Calibri"/>
        <family val="2"/>
        <scheme val="minor"/>
      </rPr>
      <t>Examples</t>
    </r>
  </si>
  <si>
    <r>
      <rPr>
        <sz val="11"/>
        <color theme="1"/>
        <rFont val="Calibri"/>
        <family val="2"/>
        <scheme val="minor"/>
      </rPr>
      <t xml:space="preserve">No examples </t>
    </r>
  </si>
  <si>
    <t>Specialists participated in qualification improvement / retraining activities (Specialistai dalyvavę kvalifikacijos tobulinimo / perkvalifikavimo veiklose)</t>
  </si>
  <si>
    <t xml:space="preserve">Persons </t>
  </si>
  <si>
    <r>
      <rPr>
        <sz val="11"/>
        <rFont val="Calibri"/>
        <family val="2"/>
        <charset val="186"/>
        <scheme val="minor"/>
      </rPr>
      <t xml:space="preserve">Specialists - are specialists performing personal health care activities, public and pharmaceutical specialists.                                                                 
Health care professionals - persons who have specialist licenses for the practice of health care as doctors, nurses and midwives, as well as public health care activity licenses issued by the State Accreditation Service for Health Care Activities under the Ministry of Health.                                                                                                                                     
Qualifications improvement - is non-formal education aimed at deepening or updating the knowledge, abilities and practical skills required for professional activities.
Re-qualification - is the acquisition of a new professional qualification in order to carry out a new activity.
ESF+ -   European Social Fund +.   
Participation in qualification development / retraining activities - participation in ESF + funded professional development / re-qualification activities. </t>
    </r>
  </si>
  <si>
    <r>
      <rPr>
        <sz val="11"/>
        <color theme="1"/>
        <rFont val="Calibri"/>
        <family val="2"/>
        <scheme val="minor"/>
      </rPr>
      <t>The monitoring indicator is considered to have been achieved when the person has participated in the project qualification improvement activity for at least 80% of time provoded for one person and is included in the list of project participants for the first time / when the person has participated in the project re-qualification activities and received a document confirming this and he / she is included in the list of project participants for the first time</t>
    </r>
  </si>
  <si>
    <r>
      <rPr>
        <sz val="11"/>
        <color theme="1"/>
        <rFont val="Calibri"/>
        <family val="2"/>
        <scheme val="minor"/>
      </rPr>
      <t>Persons who have participated in qualification development / re-qualificaiton activities are summed up. The same person participating in other project activities is counted once. Duplicates are eliminated at the project level.</t>
    </r>
  </si>
  <si>
    <r>
      <rPr>
        <sz val="11"/>
        <color theme="1"/>
        <rFont val="Calibri"/>
        <family val="2"/>
        <scheme val="minor"/>
      </rPr>
      <t>Fund</t>
    </r>
  </si>
  <si>
    <r>
      <rPr>
        <sz val="11"/>
        <color theme="1"/>
        <rFont val="Calibri"/>
        <family val="2"/>
        <scheme val="minor"/>
      </rPr>
      <t>ESF +</t>
    </r>
  </si>
  <si>
    <r>
      <rPr>
        <sz val="11"/>
        <color theme="1"/>
        <rFont val="Calibri"/>
        <family val="2"/>
        <scheme val="minor"/>
      </rPr>
      <t>R.S.</t>
    </r>
  </si>
  <si>
    <t>Share of persons after participation in the activities, who have improved competence in health literacy (Asmenų po dalyvavimo veiklose, pagerinusių sveikatos raštingumo kompetenciją, dalis)</t>
  </si>
  <si>
    <r>
      <rPr>
        <sz val="11"/>
        <color theme="1"/>
        <rFont val="Calibri"/>
        <family val="2"/>
        <scheme val="minor"/>
      </rPr>
      <t xml:space="preserve">Result </t>
    </r>
  </si>
  <si>
    <r>
      <rPr>
        <sz val="11"/>
        <color theme="1"/>
        <rFont val="Calibri"/>
        <family val="2"/>
        <scheme val="minor"/>
      </rPr>
      <t>Capital Region – not applied 
Mid-West Region – not applied</t>
    </r>
  </si>
  <si>
    <r>
      <rPr>
        <sz val="11"/>
        <color theme="1"/>
        <rFont val="Calibri"/>
        <family val="2"/>
        <scheme val="minor"/>
      </rPr>
      <t xml:space="preserve">Capital Region – 80
Mid-West Region – 80
</t>
    </r>
  </si>
  <si>
    <r>
      <rPr>
        <sz val="11"/>
        <color theme="1"/>
        <rFont val="Calibri"/>
        <family val="2"/>
        <scheme val="minor"/>
      </rPr>
      <t>4. A more socially responsible Lithuania</t>
    </r>
  </si>
  <si>
    <r>
      <rPr>
        <sz val="11"/>
        <rFont val="Calibri"/>
        <family val="2"/>
        <charset val="186"/>
        <scheme val="minor"/>
      </rPr>
      <t xml:space="preserve">Health literacy - cognitive and social skills (abilities) that determine the motivation and competence of individuals to receive, understand and use information in all ways to strengthen and maintain good health.
ESF+ -   European Social Fund +.   
Participation in health literacy improvement activities - participation in ESF + funded health literacy improvement activities.
</t>
    </r>
  </si>
  <si>
    <r>
      <rPr>
        <sz val="11"/>
        <rFont val="Calibri"/>
        <family val="2"/>
        <charset val="186"/>
        <scheme val="minor"/>
      </rPr>
      <t>Data from projects</t>
    </r>
  </si>
  <si>
    <r>
      <rPr>
        <sz val="11"/>
        <rFont val="Calibri"/>
        <family val="2"/>
        <charset val="186"/>
        <scheme val="minor"/>
      </rPr>
      <t>The indicator is considered to be reached when at least 80% of the persons involved in health literacy improvement activities, took part in at least 80% of scheduled time per person.</t>
    </r>
  </si>
  <si>
    <r>
      <rPr>
        <sz val="11"/>
        <rFont val="Calibri"/>
        <family val="2"/>
        <charset val="186"/>
        <scheme val="minor"/>
      </rPr>
      <t xml:space="preserve">The share of unique persons is calculated from all unique persons who have participated in projects and participated in its activities for at least 80% of scheduled time per person.
</t>
    </r>
  </si>
  <si>
    <r>
      <rPr>
        <sz val="11"/>
        <rFont val="Calibri"/>
        <family val="2"/>
        <charset val="186"/>
        <scheme val="minor"/>
      </rPr>
      <t>Related with output indicator "Persons involved in health literacy improvement activities"</t>
    </r>
  </si>
  <si>
    <r>
      <rPr>
        <sz val="11"/>
        <color theme="1"/>
        <rFont val="Calibri"/>
        <family val="2"/>
        <scheme val="minor"/>
      </rPr>
      <t>No examples</t>
    </r>
  </si>
  <si>
    <t>Share of specialists after participation in the activities, who have mastered / improved qualifications (Specialistų, po dalyvavimo veiklose, įgijusių / patobulinusių  kvalifikaciją, dalis)</t>
  </si>
  <si>
    <r>
      <rPr>
        <sz val="11"/>
        <rFont val="Calibri"/>
        <family val="2"/>
        <charset val="186"/>
        <scheme val="minor"/>
      </rPr>
      <t xml:space="preserve">Specialists - are specialists performing personal health care activities, public and pharmaceutical specialists.   
Health care professionals - persons who have specialist licenses for the practice of health care as doctors, nurses and midwives, as well as public health care activity licenses issued by the State Accreditation Service for Health Care Activities under the Ministry of Health.                                                                                                                                     
Qualifications improvement - is non-formal education aimed at deepening or updating the knowledge, abilities and practical skills required for professional activities.
Re-qualification - is the acquisition of a new professional qualification in order to carry out a new activity.
ESF+ -   European Social Fund +.   
Participation in qualification development / retraining activities - participation in ESF + funded professional development / re-qualification activities. </t>
    </r>
  </si>
  <si>
    <r>
      <rPr>
        <sz val="11"/>
        <rFont val="Calibri"/>
        <family val="2"/>
        <charset val="186"/>
        <scheme val="minor"/>
      </rPr>
      <t>The indicator is considered to be reached when 90% of specialists participating in qualification acquisition activities received a document confirming this / 90 percent of specialists, participating in qualification improvement activities  have participated in them for at least 80% of scheduled time per person.</t>
    </r>
  </si>
  <si>
    <r>
      <rPr>
        <sz val="11"/>
        <rFont val="Calibri"/>
        <family val="2"/>
        <charset val="186"/>
        <scheme val="minor"/>
      </rPr>
      <t xml:space="preserve">The share of unique persons is calculated from all unique persons who participated in the project and received a document confirming the acquisition of a qualification / who participated in qualification improvement activities for at least 80% of time scheduled per person.
</t>
    </r>
  </si>
  <si>
    <r>
      <rPr>
        <sz val="11"/>
        <rFont val="Calibri"/>
        <family val="2"/>
        <charset val="186"/>
        <scheme val="minor"/>
      </rPr>
      <t>Related with output indicator "Specialists involved in qualification improvement / re-qualification activities"</t>
    </r>
  </si>
  <si>
    <t>Mid-West Region – not applied</t>
  </si>
  <si>
    <t>Ministry of health</t>
  </si>
  <si>
    <r>
      <rPr>
        <b/>
        <sz val="11"/>
        <rFont val="Calibri"/>
        <family val="2"/>
        <charset val="186"/>
        <scheme val="minor"/>
      </rPr>
      <t xml:space="preserve">160 </t>
    </r>
    <r>
      <rPr>
        <sz val="11"/>
        <color theme="1"/>
        <rFont val="Calibri"/>
        <family val="2"/>
        <charset val="186"/>
        <scheme val="minor"/>
      </rPr>
      <t>Measures to improve the accessibility, effectiveness and resilience of healthcare systems (excluding infrastructure)
(Priemonės, kuriomis gerinamas sveikatos priežiūros sistemų prieinamumas, efektyvumas ir atsparumas (išskyrus infrastruktūrą)</t>
    </r>
  </si>
  <si>
    <t>Milestone 2025</t>
  </si>
  <si>
    <t>Capital region – 0
Mid-West region – 0</t>
  </si>
  <si>
    <t>Mid-West region – 0</t>
  </si>
  <si>
    <t xml:space="preserve">Mid-West Region –  90
</t>
  </si>
  <si>
    <t>Capital region – 2 500
Mid-West region – 16 465</t>
  </si>
  <si>
    <t>Mid-West region – 3 575</t>
  </si>
  <si>
    <r>
      <rPr>
        <b/>
        <sz val="11"/>
        <color theme="1"/>
        <rFont val="Calibri"/>
        <family val="2"/>
        <charset val="186"/>
        <scheme val="minor"/>
      </rPr>
      <t>160</t>
    </r>
    <r>
      <rPr>
        <sz val="11"/>
        <color theme="1"/>
        <rFont val="Calibri"/>
        <family val="2"/>
        <charset val="186"/>
        <scheme val="minor"/>
      </rPr>
      <t xml:space="preserve"> Measures to improve the accessibility, effectiveness and resilience of healthcare systems (excluding infrastructure)
(Priemonės, kuriomis gerinamas sveikatos priežiūros sistemų prieinamumas, efektyvumas ir atsparumas (išskyrus infrastruktūrą)</t>
    </r>
  </si>
  <si>
    <t>14.1.1.  To strengthen the tactical medicine knowledge and specialized competencies of healthcare and other professionals, and to improve health literacy among the population (Stiprinti sveikatos priežiūros ir kitų specialistų taktinės medicinos žinias ir specialiąsias kompetencijas, didinti gyventojų sveikatos raštingumą)</t>
  </si>
  <si>
    <t>Projects data</t>
  </si>
  <si>
    <t>Milestone 2024</t>
  </si>
  <si>
    <t>Minitry of interior</t>
  </si>
  <si>
    <t>Total allocation at action level (indicative)</t>
  </si>
  <si>
    <r>
      <rPr>
        <b/>
        <sz val="11"/>
        <rFont val="Calibri"/>
        <family val="2"/>
        <charset val="186"/>
      </rPr>
      <t>152</t>
    </r>
    <r>
      <rPr>
        <sz val="11"/>
        <rFont val="Calibri"/>
        <family val="2"/>
      </rPr>
      <t xml:space="preserve"> -  Measures to promote equal opportunities and active participation in society (Priemonės, kuriomis skatinamos lygios galimybės ir aktyvus dalyvavimas visuomenėje)</t>
    </r>
  </si>
  <si>
    <t xml:space="preserve"> Specific output</t>
  </si>
  <si>
    <t>Participants of BIVP project activities (including all target groups) who took part in public education activities on civil safety issues (BIVP projektų veiklų dalyviai (įskaitant visas tikslines grupes), dalyvavę gyventojų švietimo civilinės saugos klausimais veiklose  )</t>
  </si>
  <si>
    <t>Capital region</t>
  </si>
  <si>
    <t xml:space="preserve"> Specific result</t>
  </si>
  <si>
    <t>Share of participants in CLLD project activities (including all target groups) who participated in civil protection education activities and acquired skills  (BIVP projektų veiklų dalyvių (įskaitant visas tikslines grupes), kurie dalyvavę švietimo civilinės saugos klausimais veiklose įgijo įgūdžius, dalis)</t>
  </si>
  <si>
    <t>Percent</t>
  </si>
  <si>
    <r>
      <t>14.1.2</t>
    </r>
    <r>
      <rPr>
        <sz val="11"/>
        <color rgb="FFFF0000"/>
        <rFont val="Calibri"/>
        <family val="2"/>
        <charset val="186"/>
      </rPr>
      <t xml:space="preserve"> </t>
    </r>
    <r>
      <rPr>
        <sz val="11"/>
        <rFont val="Calibri"/>
        <family val="2"/>
      </rPr>
      <t>Promoting civil preparedness skills and developing social housing (Stiprinti vietos gyventojų pasirengimą ekstremaliosioms situacijoms ir grėsmėms)</t>
    </r>
  </si>
  <si>
    <t>Row ID</t>
  </si>
  <si>
    <t>Field</t>
  </si>
  <si>
    <t>Indicator metadata</t>
  </si>
  <si>
    <t>P.S.</t>
  </si>
  <si>
    <t xml:space="preserve">Participants of BIVP project activities (including all target groups) who took part in public education activities on civil safety issues </t>
  </si>
  <si>
    <t>Measurement unit</t>
  </si>
  <si>
    <t>Type of indicator</t>
  </si>
  <si>
    <t xml:space="preserve">Capital region – 0
Mid-West region – 0
</t>
  </si>
  <si>
    <t xml:space="preserve">Capital region – 500
Mid-West region – 4 700
</t>
  </si>
  <si>
    <t>Policy objective</t>
  </si>
  <si>
    <t>4. A more socially responsible Europe</t>
  </si>
  <si>
    <t>Specific objective</t>
  </si>
  <si>
    <t>Definition and concepts</t>
  </si>
  <si>
    <r>
      <rPr>
        <b/>
        <sz val="11"/>
        <color rgb="FF000000"/>
        <rFont val="Times New Roman"/>
        <family val="1"/>
      </rPr>
      <t>Community-Led Local Development (CLLD) Project</t>
    </r>
    <r>
      <rPr>
        <sz val="11"/>
        <color rgb="FF000000"/>
        <rFont val="Times New Roman"/>
        <family val="1"/>
      </rPr>
      <t xml:space="preserve"> – a project implementing a CLLD strategy (hereinafter referred to as the Local Development Strategy) as described in Article 32 of Regulation (EU) 2021/1060 of the European Parliament and of the Council of 24 June 2021. This regulation lays down common provisions on the European Regional Development Fund, the European Social Fund Plus (ESF+), the Cohesion Fund, the Just Transition Fund, and the European Maritime, Fisheries and Aquaculture Fund, as well as financial rules for those and for the Asylum, Migration and Integration Fund, the Internal Security Fund, and the Instrument for Financial Support for Border Management and Visa Policy.
</t>
    </r>
    <r>
      <rPr>
        <b/>
        <sz val="11"/>
        <color rgb="FF000000"/>
        <rFont val="Times New Roman"/>
        <family val="1"/>
      </rPr>
      <t>ESF+ activity</t>
    </r>
    <r>
      <rPr>
        <sz val="11"/>
        <color rgb="FF000000"/>
        <rFont val="Times New Roman"/>
        <family val="1"/>
      </rPr>
      <t xml:space="preserve"> – an activity under a CLLD project financed by the European Social Fund Plus (ESF+).
</t>
    </r>
    <r>
      <rPr>
        <b/>
        <sz val="11"/>
        <color rgb="FF000000"/>
        <rFont val="Times New Roman"/>
        <family val="1"/>
      </rPr>
      <t>Project activity participan</t>
    </r>
    <r>
      <rPr>
        <sz val="11"/>
        <color rgb="FF000000"/>
        <rFont val="Times New Roman"/>
        <family val="1"/>
      </rPr>
      <t xml:space="preserve">t – a representative of the target group who participated in ESF+ activities aimed at educating the population on civil safety issues.
</t>
    </r>
    <r>
      <rPr>
        <b/>
        <sz val="11"/>
        <color rgb="FF000000"/>
        <rFont val="Times New Roman"/>
        <family val="1"/>
      </rPr>
      <t>Target groups</t>
    </r>
    <r>
      <rPr>
        <sz val="11"/>
        <color rgb="FF000000"/>
        <rFont val="Times New Roman"/>
        <family val="1"/>
      </rPr>
      <t xml:space="preserve"> – social groups of individuals to whom the requirements set out in Point 4 of the Description of Conditions for Financing Projects under the Public Governance Development Programme’s progress measure No. 01-004-08-04-01 "Increasing public involvement in solving local problems", activity "Application of the Community-Led Local Development (CLLD) method: support for the implementation of local development strategies" (ESF+), managed by the Ministry of the Interior of the Republic of Lithuania for the 2022–2030 development programme, apply.
</t>
    </r>
  </si>
  <si>
    <t>Data collection</t>
  </si>
  <si>
    <t>Time measurement achieved</t>
  </si>
  <si>
    <t>The monitoring indicator is considered achieved when a person first starts participating in ESF+ activities aimed at educating the population on civil protection issues, i.e. is included in the list of participants.</t>
  </si>
  <si>
    <t>Aggregation issues</t>
  </si>
  <si>
    <t>Disadvantaged persons at social risk (excluded) participating in the activities are summed up. 
The same person who participates in several activities under the same project is counted once. Duplications are eliminated at the project level.</t>
  </si>
  <si>
    <t>Reporting</t>
  </si>
  <si>
    <t xml:space="preserve">Accountable with activity reports.
Rule 1: Reporting by specific objective. Forecast for selected projects and achieved values, both cumulative to date (CPR Annex VII, Table 6). </t>
  </si>
  <si>
    <t>References</t>
  </si>
  <si>
    <t>No references</t>
  </si>
  <si>
    <t>Corresponding corporate indicator</t>
  </si>
  <si>
    <t>Not required, specific output indicator</t>
  </si>
  <si>
    <t>Notes</t>
  </si>
  <si>
    <t>Related to the result indicator "Share of participants in CLLD project activities (including all target groups) who  participated in civil protection education activities and acquired skills"</t>
  </si>
  <si>
    <t>Examples</t>
  </si>
  <si>
    <t>No examples</t>
  </si>
  <si>
    <t>R.S.</t>
  </si>
  <si>
    <t>Share of participants in CLLD project activities (including all target groups) who participated in civil protection education activities and acquired skills</t>
  </si>
  <si>
    <t xml:space="preserve">Result </t>
  </si>
  <si>
    <t>Capital Region – n/a
Mid-West Region – n/a</t>
  </si>
  <si>
    <t xml:space="preserve">Capital region – 100
Mid-West region – 100
</t>
  </si>
  <si>
    <r>
      <rPr>
        <b/>
        <sz val="11"/>
        <color rgb="FF000000"/>
        <rFont val="Times New Roman"/>
        <family val="1"/>
      </rPr>
      <t>Community-Led Local Development (CLLD) Project</t>
    </r>
    <r>
      <rPr>
        <sz val="11"/>
        <color rgb="FF000000"/>
        <rFont val="Times New Roman"/>
        <family val="1"/>
      </rPr>
      <t xml:space="preserve"> – a project implementing a CLLD strategy (hereinafter referred to as the Local Development Strategy) as described in Article 32 of Regulation (EU) 2021/1060 of the European Parliament and of the Council of 24 June 2021. This regulation lays down common provisions on the European Regional Development Fund, the European Social Fund Plus (ESF+), the Cohesion Fund, the Just Transition Fund, and the European Maritime, Fisheries and Aquaculture Fund, as well as financial rules for those and for the Asylum, Migration and Integration Fund, the Internal Security Fund, and the Instrument for Financial Support for Border Management and Visa Policy.
</t>
    </r>
    <r>
      <rPr>
        <b/>
        <sz val="11"/>
        <color rgb="FF000000"/>
        <rFont val="Times New Roman"/>
        <family val="1"/>
      </rPr>
      <t>ESF+ activity</t>
    </r>
    <r>
      <rPr>
        <sz val="11"/>
        <color rgb="FF000000"/>
        <rFont val="Times New Roman"/>
        <family val="1"/>
      </rPr>
      <t xml:space="preserve"> – an activity under a CLLD project financed by the European Social Fund Plus (ESF+).
Project activity participant – a representative of the target group who participated in ESF+ activities aimed at educating the population on civil safety issues.
</t>
    </r>
    <r>
      <rPr>
        <b/>
        <sz val="11"/>
        <color rgb="FF000000"/>
        <rFont val="Times New Roman"/>
        <family val="1"/>
      </rPr>
      <t>Target groups</t>
    </r>
    <r>
      <rPr>
        <sz val="11"/>
        <color rgb="FF000000"/>
        <rFont val="Times New Roman"/>
        <family val="1"/>
      </rPr>
      <t xml:space="preserve"> – social groups of individuals to whom the requirements set out in Point 4 of the Description of Conditions for Financing Projects under the Public Governance Development Programme’s progress measure No. 01-004-08-04-01 "Increasing public involvement in solving local problems", activity "Application of the Community-Led Local Development (CLLD) method: support for the implementation of local development strategies" (ESF+), managed by the Ministry of the Interior of the Republic of Lithuania for the 2022–2030 development programme, apply.</t>
    </r>
  </si>
  <si>
    <t>The monitoring indicator will be considered achieved if the overall skill change of all participants reaches at least 95 percent.</t>
  </si>
  <si>
    <r>
      <t>After the participant(s) has completed their participation in the civil protection education project activities, the share of the target group of individuals who have acquired and improved their skills in the civil protection education activities is calculated: 
Skills change (%)= (</t>
    </r>
    <r>
      <rPr>
        <u/>
        <sz val="11"/>
        <color rgb="FF000000"/>
        <rFont val="Times New Roman"/>
        <family val="1"/>
      </rPr>
      <t>After the activity – Before the activity</t>
    </r>
    <r>
      <rPr>
        <sz val="11"/>
        <color rgb="FF000000"/>
        <rFont val="Times New Roman"/>
        <family val="1"/>
        <charset val="186"/>
      </rPr>
      <t>) *100
                                                           Before the activity 
Before the activity – assessment of the participants’ level of knowledge in civil protection issues upon starting to participate in the project activities (e.g., a survey is conducted together with knowledge assessment upon completion of participation in the project activities, etc.)
After the activity – overall assessment of the participants’ knowledge in civil protection issues (e.g., a survey, test, etc.) upon completion of participation in the project activities.
Skills change is the difference between the level of skills possessed by the participants before and after participation in the civil protection education activities, which shows the overall extent of participants’ skills acquisition.</t>
    </r>
  </si>
  <si>
    <t>Accountable with activity reports, during the implementation of project activities.
Rule 1: Reporting by specific objective. Forecast for selected projects and achieved values, both cumulative to date (CPR Annex VII, Table 10).</t>
  </si>
  <si>
    <t>Not required, specific result indicator</t>
  </si>
  <si>
    <t>Related to the output indicator "Participants of CLLD project activities (including all target groups) who took part in public education activities on civil safety issues"</t>
  </si>
  <si>
    <t>Specific objective – 16.1. Promoting lifelong learning, in particular flexible upskilling and reskilling opportunities for all taking into account entrepreneurial and digital skills, better anticipating change and new skills requirements based on labour market needs, facilitating career transitions and promoting professional mobility (Skatinti mokymąsi visą gyvenimą, visų pirma siekti, kad visi turėtų lanksčių kvalifikacijos kėlimo ir persikvalifikavimo galimybių, atsižvelgiant į verslumo ir skaitmeninius įgūdžius, geriau numatyti pokyčius ir naujų įgūdžių reikalavimus, grindžiamus darbo rinkos poreikiais, sudaryti palankesnes sąlygas keisti profesinę veiklą ir skatinti profesinį judumą)</t>
  </si>
  <si>
    <t>16.1 Promoting lifelong learning, in particular flexible upskilling and reskilling opportunities for all taking into account entrepreneurial and digital skills, better anticipating change and new skills requirements based on labour market needs, facilitating career transitions and promoting professional mobility</t>
  </si>
  <si>
    <r>
      <t>Not required, specific</t>
    </r>
    <r>
      <rPr>
        <sz val="11"/>
        <color theme="1"/>
        <rFont val="Calibri"/>
        <family val="2"/>
        <scheme val="minor"/>
      </rPr>
      <t xml:space="preserve"> output indicator</t>
    </r>
  </si>
  <si>
    <r>
      <t xml:space="preserve">Related to the </t>
    </r>
    <r>
      <rPr>
        <sz val="11"/>
        <color theme="1"/>
        <rFont val="Calibri"/>
        <family val="2"/>
        <scheme val="minor"/>
      </rPr>
      <t>result indicators "Share of persons after participation in the activities, who have improved competence in health literacy"</t>
    </r>
  </si>
  <si>
    <r>
      <rPr>
        <sz val="11"/>
        <color theme="1"/>
        <rFont val="Calibri"/>
        <family val="2"/>
        <scheme val="minor"/>
      </rPr>
      <t>No references</t>
    </r>
  </si>
  <si>
    <r>
      <t>Related to</t>
    </r>
    <r>
      <rPr>
        <sz val="11"/>
        <color theme="1"/>
        <rFont val="Calibri"/>
        <family val="2"/>
        <scheme val="minor"/>
      </rPr>
      <t xml:space="preserve"> result indicators "Share of specialists after participation in the activities, who have mastered / improved qualifications" </t>
    </r>
  </si>
  <si>
    <r>
      <t xml:space="preserve">Not required, specific </t>
    </r>
    <r>
      <rPr>
        <sz val="11"/>
        <color theme="1"/>
        <rFont val="Calibri"/>
        <family val="2"/>
        <scheme val="minor"/>
      </rPr>
      <t>result indicator</t>
    </r>
  </si>
  <si>
    <t>Unique individuals who have participated in health literacy activities are counted. 
Reporting by specific objective Forecast for selected projects and achieved values, both cumulative to date  (CPR Annex VII, Table 6).</t>
  </si>
  <si>
    <t>Unique persons who have participated in qualification development / re-qualificaiton activities are counted. 
Reporting by specific objective Forecast for selected projects and achieved values, both cumulative to date  (CPR Annex VII, Table 6).</t>
  </si>
  <si>
    <t>Reporting by specific objective Forecast for achieved values, cumulative to date (CPR Annex VII, Table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</si>
</sst>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_ ;\-0\ "/>
    <numFmt numFmtId="165" formatCode="#,##0.0"/>
  </numFmts>
  <fonts count="3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sz val="11"/>
      <color rgb="FFFF0000"/>
      <name val="Calibri"/>
      <family val="2"/>
      <charset val="186"/>
      <scheme val="minor"/>
    </font>
    <font>
      <b/>
      <sz val="11"/>
      <color theme="1"/>
      <name val="Calibri"/>
      <family val="2"/>
      <charset val="186"/>
      <scheme val="minor"/>
    </font>
    <font>
      <b/>
      <sz val="11"/>
      <name val="Calibri"/>
      <family val="2"/>
      <charset val="186"/>
      <scheme val="minor"/>
    </font>
    <font>
      <sz val="11"/>
      <name val="Calibri"/>
      <family val="2"/>
      <charset val="186"/>
      <scheme val="minor"/>
    </font>
    <font>
      <sz val="11"/>
      <name val="Calibri"/>
      <family val="2"/>
      <scheme val="minor"/>
    </font>
    <font>
      <sz val="11"/>
      <color rgb="FF000000"/>
      <name val="Calibri"/>
      <family val="2"/>
    </font>
    <font>
      <strike/>
      <sz val="11"/>
      <color rgb="FF000000"/>
      <name val="Calibri"/>
      <family val="2"/>
    </font>
    <font>
      <sz val="11"/>
      <color rgb="FFFF0000"/>
      <name val="Calibri"/>
      <family val="2"/>
      <scheme val="minor"/>
    </font>
    <font>
      <b/>
      <sz val="11"/>
      <name val="Calibri"/>
      <family val="2"/>
      <scheme val="minor"/>
    </font>
    <font>
      <b/>
      <sz val="11"/>
      <name val="Calibri"/>
      <family val="2"/>
    </font>
    <font>
      <sz val="11"/>
      <name val="Calibri"/>
      <family val="2"/>
      <charset val="186"/>
    </font>
    <font>
      <sz val="11"/>
      <color rgb="FFFF0000"/>
      <name val="Calibri"/>
      <family val="2"/>
      <charset val="186"/>
    </font>
    <font>
      <sz val="11"/>
      <name val="Calibri"/>
      <family val="2"/>
    </font>
    <font>
      <b/>
      <sz val="11"/>
      <name val="Calibri"/>
      <family val="2"/>
      <charset val="186"/>
    </font>
    <font>
      <b/>
      <sz val="11"/>
      <color rgb="FF000000"/>
      <name val="Calibri"/>
      <family val="2"/>
      <charset val="186"/>
    </font>
    <font>
      <sz val="11"/>
      <color rgb="FF000000"/>
      <name val="Calibri"/>
      <family val="2"/>
      <charset val="186"/>
    </font>
    <font>
      <sz val="11"/>
      <name val="Calibri"/>
      <family val="2"/>
      <charset val="1"/>
    </font>
    <font>
      <sz val="11"/>
      <color theme="1"/>
      <name val="Times New Roman"/>
      <family val="1"/>
      <charset val="186"/>
    </font>
    <font>
      <sz val="12"/>
      <color theme="1"/>
      <name val="Calibri"/>
      <family val="2"/>
      <scheme val="minor"/>
    </font>
    <font>
      <b/>
      <sz val="11"/>
      <color theme="1"/>
      <name val="Times New Roman"/>
      <family val="1"/>
    </font>
    <font>
      <sz val="11"/>
      <name val="Times New Roman"/>
      <family val="1"/>
      <charset val="186"/>
    </font>
    <font>
      <sz val="11"/>
      <color rgb="FF000000"/>
      <name val="Times New Roman"/>
      <family val="1"/>
    </font>
    <font>
      <b/>
      <sz val="11"/>
      <color rgb="FF000000"/>
      <name val="Times New Roman"/>
      <family val="1"/>
    </font>
    <font>
      <sz val="11"/>
      <color rgb="FF000000"/>
      <name val="Times New Roman"/>
      <family val="1"/>
      <charset val="186"/>
    </font>
    <font>
      <sz val="12"/>
      <color rgb="FFFF0000"/>
      <name val="Calibri"/>
      <family val="2"/>
      <scheme val="minor"/>
    </font>
    <font>
      <b/>
      <sz val="11"/>
      <name val="Times New Roman"/>
      <family val="1"/>
      <charset val="186"/>
    </font>
    <font>
      <sz val="11"/>
      <name val="Times New Roman"/>
      <family val="1"/>
    </font>
    <font>
      <u/>
      <sz val="11"/>
      <color rgb="FF000000"/>
      <name val="Times New Roman"/>
      <family val="1"/>
    </font>
    <font>
      <b/>
      <sz val="11"/>
      <color rgb="FFFF0000"/>
      <name val="Calibri"/>
      <family val="2"/>
      <scheme val="minor"/>
    </font>
    <font>
      <b/>
      <sz val="11"/>
      <color theme="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bgColor rgb="FFFFFF00"/>
      </patternFill>
    </fill>
    <fill>
      <patternFill patternType="solid">
        <fgColor rgb="FFFFFFFF"/>
        <bgColor rgb="FFEBF1DE"/>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auto="1"/>
      </top>
      <bottom/>
      <diagonal/>
    </border>
    <border>
      <left style="medium">
        <color indexed="64"/>
      </left>
      <right style="thin">
        <color auto="1"/>
      </right>
      <top style="medium">
        <color indexed="64"/>
      </top>
      <bottom style="medium">
        <color auto="1"/>
      </bottom>
      <diagonal/>
    </border>
    <border>
      <left style="thin">
        <color auto="1"/>
      </left>
      <right style="thin">
        <color auto="1"/>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s>
  <cellStyleXfs count="5">
    <xf numFmtId="0" fontId="0" fillId="0" borderId="0"/>
    <xf numFmtId="41" fontId="6" fillId="0" borderId="0" applyFont="0" applyFill="0" applyBorder="0" applyAlignment="0" applyProtection="0"/>
    <xf numFmtId="0" fontId="6" fillId="0" borderId="0"/>
    <xf numFmtId="41" fontId="6" fillId="0" borderId="0" applyFont="0" applyFill="0" applyBorder="0" applyAlignment="0" applyProtection="0"/>
    <xf numFmtId="43" fontId="6" fillId="0" borderId="0" applyFont="0" applyFill="0" applyBorder="0" applyAlignment="0" applyProtection="0"/>
  </cellStyleXfs>
  <cellXfs count="209">
    <xf numFmtId="0" fontId="0" fillId="0" borderId="0" xfId="0"/>
    <xf numFmtId="164" fontId="0" fillId="0" borderId="0" xfId="1" applyNumberFormat="1"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0" fontId="8" fillId="0" borderId="0" xfId="0" applyFont="1"/>
    <xf numFmtId="0" fontId="0" fillId="3" borderId="0" xfId="0" applyFill="1"/>
    <xf numFmtId="0" fontId="8" fillId="3" borderId="2" xfId="0" applyFont="1" applyFill="1" applyBorder="1" applyAlignment="1">
      <alignment vertical="top" wrapText="1"/>
    </xf>
    <xf numFmtId="0" fontId="8" fillId="3" borderId="2" xfId="0" applyFont="1" applyFill="1" applyBorder="1" applyAlignment="1">
      <alignment vertical="top"/>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0" fillId="0" borderId="1" xfId="0" applyBorder="1" applyAlignment="1">
      <alignment horizontal="center" vertical="center"/>
    </xf>
    <xf numFmtId="3" fontId="0" fillId="0" borderId="0" xfId="0" applyNumberFormat="1"/>
    <xf numFmtId="0" fontId="9" fillId="3" borderId="2" xfId="0" applyFont="1" applyFill="1" applyBorder="1" applyAlignment="1">
      <alignment vertical="top"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xf>
    <xf numFmtId="3" fontId="10" fillId="0" borderId="1" xfId="0" applyNumberFormat="1" applyFont="1" applyBorder="1" applyAlignment="1">
      <alignment horizontal="center" vertical="center"/>
    </xf>
    <xf numFmtId="4" fontId="0" fillId="3" borderId="0" xfId="0" applyNumberFormat="1" applyFill="1"/>
    <xf numFmtId="3" fontId="0" fillId="3" borderId="0" xfId="0" applyNumberFormat="1" applyFill="1"/>
    <xf numFmtId="4" fontId="0" fillId="0" borderId="0" xfId="0" applyNumberFormat="1"/>
    <xf numFmtId="165" fontId="11" fillId="3" borderId="0" xfId="0" applyNumberFormat="1" applyFont="1" applyFill="1"/>
    <xf numFmtId="0" fontId="0" fillId="3" borderId="0" xfId="0" applyFill="1" applyAlignment="1">
      <alignment vertical="center"/>
    </xf>
    <xf numFmtId="0" fontId="0" fillId="3" borderId="0" xfId="0" applyFill="1" applyAlignment="1">
      <alignment horizontal="left" vertical="center"/>
    </xf>
    <xf numFmtId="0" fontId="0" fillId="0" borderId="1" xfId="0" applyBorder="1" applyAlignment="1">
      <alignment vertical="center"/>
    </xf>
    <xf numFmtId="0" fontId="11" fillId="0" borderId="1" xfId="0" applyFont="1" applyBorder="1" applyAlignment="1">
      <alignment vertical="center" wrapText="1"/>
    </xf>
    <xf numFmtId="0" fontId="7" fillId="0" borderId="0" xfId="0" applyFont="1" applyAlignme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Border="1"/>
    <xf numFmtId="0" fontId="10" fillId="0" borderId="1" xfId="0" applyFont="1" applyBorder="1" applyAlignment="1">
      <alignment vertical="center" wrapText="1"/>
    </xf>
    <xf numFmtId="0" fontId="7" fillId="0" borderId="0" xfId="0" applyFont="1" applyAlignment="1">
      <alignment horizontal="center" vertical="center"/>
    </xf>
    <xf numFmtId="0" fontId="0" fillId="2" borderId="1" xfId="0" applyFill="1" applyBorder="1" applyAlignment="1">
      <alignment vertical="top" wrapText="1"/>
    </xf>
    <xf numFmtId="0" fontId="0" fillId="0" borderId="1" xfId="0" applyBorder="1" applyAlignment="1">
      <alignment horizontal="center" vertical="top" wrapText="1"/>
    </xf>
    <xf numFmtId="0" fontId="0" fillId="0" borderId="1" xfId="0" applyBorder="1" applyAlignment="1">
      <alignment vertical="top" wrapText="1"/>
    </xf>
    <xf numFmtId="0" fontId="10" fillId="3" borderId="1" xfId="0" applyFont="1" applyFill="1" applyBorder="1" applyAlignment="1">
      <alignment horizontal="left" vertical="center" wrapText="1"/>
    </xf>
    <xf numFmtId="0" fontId="10" fillId="0" borderId="1" xfId="0" applyFont="1" applyBorder="1" applyAlignment="1">
      <alignment vertical="top" wrapText="1"/>
    </xf>
    <xf numFmtId="0" fontId="10" fillId="0" borderId="6" xfId="2" applyFont="1" applyBorder="1" applyAlignment="1">
      <alignment horizontal="center" vertical="center" wrapText="1"/>
    </xf>
    <xf numFmtId="3" fontId="11" fillId="3" borderId="0" xfId="0" applyNumberFormat="1" applyFont="1" applyFill="1"/>
    <xf numFmtId="0" fontId="9" fillId="0" borderId="12" xfId="0" applyFont="1" applyBorder="1" applyAlignment="1">
      <alignment vertical="center" wrapText="1"/>
    </xf>
    <xf numFmtId="0" fontId="9" fillId="0" borderId="3" xfId="0" applyFont="1" applyBorder="1" applyAlignment="1">
      <alignment vertical="center" wrapText="1"/>
    </xf>
    <xf numFmtId="0" fontId="9" fillId="0" borderId="3" xfId="0" applyFont="1" applyBorder="1" applyAlignment="1">
      <alignment horizontal="center" vertical="center" wrapText="1"/>
    </xf>
    <xf numFmtId="0" fontId="9" fillId="0" borderId="13" xfId="0" applyFont="1" applyBorder="1" applyAlignment="1">
      <alignment horizontal="center" vertical="center" wrapText="1"/>
    </xf>
    <xf numFmtId="0" fontId="10"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3" borderId="7" xfId="0"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3" fontId="5" fillId="3" borderId="8" xfId="0" applyNumberFormat="1" applyFont="1" applyFill="1" applyBorder="1" applyAlignment="1">
      <alignment horizontal="center" vertical="center" wrapText="1"/>
    </xf>
    <xf numFmtId="0" fontId="5" fillId="0" borderId="7" xfId="0" applyFont="1" applyBorder="1" applyAlignment="1">
      <alignment horizontal="center" vertical="center" wrapText="1"/>
    </xf>
    <xf numFmtId="3" fontId="5" fillId="3" borderId="1" xfId="0" applyNumberFormat="1" applyFont="1" applyFill="1" applyBorder="1" applyAlignment="1">
      <alignment horizontal="center" vertical="center"/>
    </xf>
    <xf numFmtId="3" fontId="5" fillId="3" borderId="8"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7" fillId="0" borderId="0" xfId="0" applyFont="1"/>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1" fontId="0" fillId="3" borderId="0" xfId="0" applyNumberFormat="1" applyFill="1"/>
    <xf numFmtId="0" fontId="15" fillId="0" borderId="0" xfId="0" applyFont="1"/>
    <xf numFmtId="0" fontId="11" fillId="0" borderId="0" xfId="0" applyFont="1"/>
    <xf numFmtId="4" fontId="10" fillId="3" borderId="1" xfId="0" applyNumberFormat="1" applyFont="1" applyFill="1" applyBorder="1" applyAlignment="1">
      <alignment horizontal="center" vertical="center" wrapText="1"/>
    </xf>
    <xf numFmtId="0" fontId="11" fillId="0" borderId="1" xfId="0" applyFont="1" applyBorder="1" applyAlignment="1">
      <alignment vertical="top" wrapText="1"/>
    </xf>
    <xf numFmtId="0" fontId="16" fillId="0" borderId="19" xfId="0" applyFont="1" applyBorder="1" applyAlignment="1">
      <alignment vertical="top" wrapText="1"/>
    </xf>
    <xf numFmtId="0" fontId="16" fillId="0" borderId="20" xfId="0" applyFont="1" applyBorder="1" applyAlignment="1">
      <alignment vertical="top" wrapText="1"/>
    </xf>
    <xf numFmtId="0" fontId="16" fillId="0" borderId="19" xfId="0" applyFont="1" applyBorder="1" applyAlignment="1">
      <alignment vertical="top"/>
    </xf>
    <xf numFmtId="0" fontId="11" fillId="4" borderId="6"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9" xfId="0" applyFont="1" applyFill="1" applyBorder="1" applyAlignment="1">
      <alignment horizontal="center" vertical="center"/>
    </xf>
    <xf numFmtId="0" fontId="11" fillId="4" borderId="9" xfId="0" applyFont="1" applyFill="1" applyBorder="1" applyAlignment="1">
      <alignment horizontal="center" vertical="center" wrapText="1"/>
    </xf>
    <xf numFmtId="0" fontId="19"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3" fontId="19" fillId="4" borderId="9" xfId="0" applyNumberFormat="1" applyFont="1" applyFill="1" applyBorder="1" applyAlignment="1">
      <alignment horizontal="center" vertical="center"/>
    </xf>
    <xf numFmtId="0" fontId="19" fillId="4" borderId="0" xfId="0" applyFont="1" applyFill="1" applyAlignment="1">
      <alignment horizontal="center" vertical="center" wrapText="1"/>
    </xf>
    <xf numFmtId="3" fontId="11" fillId="4" borderId="0" xfId="0" applyNumberFormat="1" applyFont="1" applyFill="1" applyAlignment="1">
      <alignment horizontal="center" vertical="center" wrapText="1"/>
    </xf>
    <xf numFmtId="0" fontId="11" fillId="4" borderId="0" xfId="0" applyFont="1" applyFill="1" applyAlignment="1">
      <alignment horizontal="center" vertical="center" wrapText="1"/>
    </xf>
    <xf numFmtId="0" fontId="16" fillId="4" borderId="0" xfId="0" applyFont="1" applyFill="1" applyAlignment="1">
      <alignment horizontal="center" vertical="center" wrapText="1"/>
    </xf>
    <xf numFmtId="0" fontId="11" fillId="4" borderId="0" xfId="0" applyFont="1" applyFill="1" applyAlignment="1">
      <alignment horizontal="center" vertical="center"/>
    </xf>
    <xf numFmtId="3" fontId="19" fillId="4" borderId="0" xfId="0" applyNumberFormat="1" applyFont="1" applyFill="1" applyAlignment="1">
      <alignment horizontal="center" vertical="center" wrapText="1"/>
    </xf>
    <xf numFmtId="3" fontId="11" fillId="4" borderId="0" xfId="0" applyNumberFormat="1" applyFont="1" applyFill="1" applyAlignment="1">
      <alignment horizontal="center" vertical="center"/>
    </xf>
    <xf numFmtId="0" fontId="21" fillId="0" borderId="0" xfId="0" applyFont="1" applyAlignment="1">
      <alignment horizontal="left" vertical="top" wrapText="1"/>
    </xf>
    <xf numFmtId="0" fontId="22" fillId="0" borderId="0" xfId="0" applyFont="1" applyAlignment="1">
      <alignment horizontal="center" vertical="top" wrapText="1"/>
    </xf>
    <xf numFmtId="4" fontId="22" fillId="0" borderId="0" xfId="0" applyNumberFormat="1" applyFont="1" applyAlignment="1">
      <alignment horizontal="center" vertical="center" wrapText="1"/>
    </xf>
    <xf numFmtId="0" fontId="21" fillId="0" borderId="0" xfId="0" applyFont="1" applyAlignment="1">
      <alignment vertical="top" wrapText="1"/>
    </xf>
    <xf numFmtId="4" fontId="22" fillId="0" borderId="0" xfId="0" applyNumberFormat="1" applyFont="1" applyAlignment="1">
      <alignment vertical="top" wrapText="1"/>
    </xf>
    <xf numFmtId="4" fontId="17" fillId="0" borderId="0" xfId="0" applyNumberFormat="1" applyFont="1" applyAlignment="1">
      <alignment vertical="top" wrapText="1"/>
    </xf>
    <xf numFmtId="0" fontId="21" fillId="0" borderId="0" xfId="0" applyFont="1" applyAlignment="1">
      <alignment vertical="top"/>
    </xf>
    <xf numFmtId="0" fontId="21" fillId="0" borderId="0" xfId="0" applyFont="1" applyAlignment="1">
      <alignment horizontal="center" vertical="top" wrapText="1"/>
    </xf>
    <xf numFmtId="0" fontId="21" fillId="0" borderId="0" xfId="0" applyFont="1" applyAlignment="1">
      <alignment horizontal="center" vertical="top"/>
    </xf>
    <xf numFmtId="3" fontId="22" fillId="0" borderId="0" xfId="0" applyNumberFormat="1" applyFont="1" applyAlignment="1">
      <alignment horizontal="center" vertical="top" wrapText="1"/>
    </xf>
    <xf numFmtId="0" fontId="9" fillId="0" borderId="6" xfId="0" applyFont="1" applyBorder="1" applyAlignment="1">
      <alignment vertical="center" wrapText="1"/>
    </xf>
    <xf numFmtId="0" fontId="23" fillId="5" borderId="1" xfId="0" applyFont="1" applyFill="1" applyBorder="1" applyAlignment="1">
      <alignment horizontal="center" vertical="center" wrapText="1"/>
    </xf>
    <xf numFmtId="3" fontId="11"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4" fillId="2" borderId="1" xfId="0" applyFont="1" applyFill="1" applyBorder="1" applyAlignment="1">
      <alignment vertical="top" wrapText="1"/>
    </xf>
    <xf numFmtId="0" fontId="25" fillId="0" borderId="0" xfId="0" applyFont="1" applyAlignment="1">
      <alignment vertical="center"/>
    </xf>
    <xf numFmtId="0" fontId="24" fillId="0" borderId="1" xfId="0" applyFont="1" applyBorder="1" applyAlignment="1">
      <alignment horizontal="center" vertical="top" wrapText="1"/>
    </xf>
    <xf numFmtId="0" fontId="24" fillId="0" borderId="1" xfId="0" applyFont="1" applyBorder="1" applyAlignment="1">
      <alignment vertical="top" wrapText="1"/>
    </xf>
    <xf numFmtId="0" fontId="26" fillId="0" borderId="1" xfId="0" applyFont="1" applyBorder="1" applyAlignment="1">
      <alignment vertical="top" wrapText="1"/>
    </xf>
    <xf numFmtId="0" fontId="27" fillId="3" borderId="1" xfId="0" applyFont="1" applyFill="1" applyBorder="1" applyAlignment="1">
      <alignment vertical="top" wrapText="1"/>
    </xf>
    <xf numFmtId="0" fontId="27" fillId="0" borderId="1" xfId="0" applyFont="1" applyBorder="1" applyAlignment="1">
      <alignment vertical="top" wrapText="1"/>
    </xf>
    <xf numFmtId="0" fontId="27" fillId="0" borderId="1" xfId="0" applyFont="1" applyBorder="1" applyAlignment="1">
      <alignment horizontal="left" vertical="top" wrapText="1"/>
    </xf>
    <xf numFmtId="0" fontId="27" fillId="0" borderId="0" xfId="0" applyFont="1" applyAlignment="1">
      <alignment vertical="top" wrapText="1"/>
    </xf>
    <xf numFmtId="0" fontId="28" fillId="0" borderId="1" xfId="0" applyFont="1" applyBorder="1" applyAlignment="1">
      <alignment vertical="top" wrapText="1"/>
    </xf>
    <xf numFmtId="0" fontId="30" fillId="0" borderId="1" xfId="0" applyFont="1" applyBorder="1" applyAlignment="1">
      <alignment vertical="top" wrapText="1"/>
    </xf>
    <xf numFmtId="0" fontId="31" fillId="0" borderId="0" xfId="0" applyFont="1" applyAlignment="1">
      <alignment vertical="center"/>
    </xf>
    <xf numFmtId="0" fontId="31" fillId="0" borderId="0" xfId="0" applyFont="1" applyAlignment="1">
      <alignment horizontal="left" vertical="center"/>
    </xf>
    <xf numFmtId="0" fontId="25" fillId="0" borderId="0" xfId="0" applyFont="1" applyAlignment="1">
      <alignment horizontal="center" vertical="center"/>
    </xf>
    <xf numFmtId="0" fontId="32" fillId="0" borderId="1" xfId="0" applyFont="1" applyBorder="1" applyAlignment="1">
      <alignment vertical="top" wrapText="1"/>
    </xf>
    <xf numFmtId="0" fontId="33" fillId="0" borderId="1" xfId="0" applyFont="1" applyBorder="1" applyAlignment="1">
      <alignment vertical="top" wrapText="1"/>
    </xf>
    <xf numFmtId="0" fontId="25" fillId="0" borderId="0" xfId="0" applyFont="1" applyAlignment="1">
      <alignment horizontal="center" vertical="center" wrapText="1"/>
    </xf>
    <xf numFmtId="0" fontId="25" fillId="0" borderId="0" xfId="0" applyFont="1" applyAlignment="1">
      <alignment vertical="center" wrapText="1"/>
    </xf>
    <xf numFmtId="0" fontId="25" fillId="0" borderId="0" xfId="0" applyFont="1"/>
    <xf numFmtId="0" fontId="25" fillId="0" borderId="0" xfId="0" applyFont="1" applyAlignment="1">
      <alignment wrapText="1"/>
    </xf>
    <xf numFmtId="0" fontId="35" fillId="0" borderId="0" xfId="0" applyFont="1"/>
    <xf numFmtId="0" fontId="14" fillId="0" borderId="0" xfId="0" applyFont="1"/>
    <xf numFmtId="0" fontId="36" fillId="0" borderId="0" xfId="0" applyFont="1"/>
    <xf numFmtId="0" fontId="8" fillId="3" borderId="5"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3" borderId="3" xfId="0" applyFont="1" applyFill="1" applyBorder="1" applyAlignment="1">
      <alignment horizontal="center" vertical="top" wrapText="1"/>
    </xf>
    <xf numFmtId="0" fontId="8" fillId="3" borderId="4" xfId="0" applyFont="1" applyFill="1" applyBorder="1" applyAlignment="1">
      <alignment horizontal="center" vertical="top" wrapText="1"/>
    </xf>
    <xf numFmtId="0" fontId="8" fillId="3" borderId="6"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3" borderId="6"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9" xfId="0" applyFont="1" applyFill="1" applyBorder="1" applyAlignment="1">
      <alignment horizontal="center" vertical="top" wrapText="1"/>
    </xf>
    <xf numFmtId="3" fontId="5" fillId="3" borderId="2" xfId="0" applyNumberFormat="1" applyFont="1" applyFill="1" applyBorder="1" applyAlignment="1">
      <alignment horizontal="center" vertical="top"/>
    </xf>
    <xf numFmtId="3" fontId="5" fillId="3" borderId="9" xfId="0" applyNumberFormat="1" applyFont="1" applyFill="1" applyBorder="1" applyAlignment="1">
      <alignment horizontal="center" vertical="top"/>
    </xf>
    <xf numFmtId="3" fontId="5" fillId="3" borderId="4" xfId="0" applyNumberFormat="1" applyFont="1" applyFill="1" applyBorder="1" applyAlignment="1">
      <alignment horizontal="center" vertical="top"/>
    </xf>
    <xf numFmtId="3" fontId="10" fillId="3" borderId="2" xfId="0" applyNumberFormat="1" applyFont="1" applyFill="1" applyBorder="1" applyAlignment="1">
      <alignment horizontal="center" vertical="top"/>
    </xf>
    <xf numFmtId="3" fontId="10" fillId="3" borderId="9" xfId="0" applyNumberFormat="1" applyFont="1" applyFill="1" applyBorder="1" applyAlignment="1">
      <alignment horizontal="center" vertical="top"/>
    </xf>
    <xf numFmtId="0" fontId="3"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8" fillId="3" borderId="2" xfId="0" applyFont="1" applyFill="1" applyBorder="1" applyAlignment="1">
      <alignment horizontal="center" vertical="top" wrapText="1"/>
    </xf>
    <xf numFmtId="0" fontId="8" fillId="3" borderId="6" xfId="0" applyFont="1" applyFill="1" applyBorder="1" applyAlignment="1">
      <alignment horizontal="center" vertical="top"/>
    </xf>
    <xf numFmtId="0" fontId="8" fillId="3" borderId="2" xfId="0" applyFont="1" applyFill="1" applyBorder="1" applyAlignment="1">
      <alignment horizontal="center" vertical="top"/>
    </xf>
    <xf numFmtId="0" fontId="9" fillId="3" borderId="6" xfId="0" applyFont="1" applyFill="1" applyBorder="1" applyAlignment="1">
      <alignment horizontal="center" vertical="top" wrapText="1"/>
    </xf>
    <xf numFmtId="0" fontId="9" fillId="3" borderId="2" xfId="0" applyFont="1" applyFill="1" applyBorder="1" applyAlignment="1">
      <alignment horizontal="center" vertical="top" wrapText="1"/>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9" xfId="0" applyFont="1" applyFill="1" applyBorder="1" applyAlignment="1">
      <alignment horizontal="center" vertical="center"/>
    </xf>
    <xf numFmtId="3" fontId="10" fillId="3" borderId="1" xfId="0" applyNumberFormat="1" applyFont="1" applyFill="1" applyBorder="1" applyAlignment="1">
      <alignment horizontal="center" vertical="top"/>
    </xf>
    <xf numFmtId="3" fontId="5" fillId="3" borderId="2" xfId="0" applyNumberFormat="1" applyFont="1" applyFill="1" applyBorder="1" applyAlignment="1">
      <alignment horizontal="center" vertical="top" wrapText="1"/>
    </xf>
    <xf numFmtId="0" fontId="5" fillId="3" borderId="9" xfId="0" applyFont="1" applyFill="1" applyBorder="1" applyAlignment="1">
      <alignment horizontal="center" vertical="top" wrapText="1"/>
    </xf>
    <xf numFmtId="0" fontId="5" fillId="3" borderId="2"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6" fillId="0" borderId="6" xfId="0" applyFont="1" applyBorder="1" applyAlignment="1">
      <alignment horizontal="center" vertical="top"/>
    </xf>
    <xf numFmtId="0" fontId="16" fillId="0" borderId="14" xfId="0" applyFont="1" applyBorder="1" applyAlignment="1">
      <alignment horizontal="left" vertical="top" wrapText="1"/>
    </xf>
    <xf numFmtId="0" fontId="16" fillId="0" borderId="18" xfId="0" applyFont="1" applyBorder="1" applyAlignment="1">
      <alignment horizontal="left" vertical="top" wrapText="1"/>
    </xf>
    <xf numFmtId="0" fontId="16" fillId="0" borderId="15" xfId="0" applyFont="1" applyBorder="1" applyAlignment="1">
      <alignment horizontal="center" vertical="top" wrapText="1"/>
    </xf>
    <xf numFmtId="0" fontId="16" fillId="0" borderId="16" xfId="0" applyFont="1" applyBorder="1" applyAlignment="1">
      <alignment horizontal="center" vertical="center" wrapText="1"/>
    </xf>
    <xf numFmtId="0" fontId="16" fillId="0" borderId="10" xfId="0" applyFont="1" applyBorder="1" applyAlignment="1">
      <alignment horizontal="center" vertical="top" wrapText="1"/>
    </xf>
    <xf numFmtId="0" fontId="16" fillId="0" borderId="3" xfId="0" applyFont="1" applyBorder="1" applyAlignment="1">
      <alignment horizontal="left" vertical="top" wrapText="1"/>
    </xf>
    <xf numFmtId="0" fontId="16" fillId="0" borderId="19" xfId="0" applyFont="1" applyBorder="1" applyAlignment="1">
      <alignment horizontal="left" vertical="top" wrapText="1"/>
    </xf>
    <xf numFmtId="0" fontId="16" fillId="0" borderId="3" xfId="0" applyFont="1" applyBorder="1" applyAlignment="1">
      <alignment horizontal="center" vertical="top" wrapText="1"/>
    </xf>
    <xf numFmtId="0" fontId="16" fillId="0" borderId="19" xfId="0" applyFont="1" applyBorder="1" applyAlignment="1">
      <alignment horizontal="center" vertical="top" wrapText="1"/>
    </xf>
    <xf numFmtId="0" fontId="17" fillId="4" borderId="12" xfId="0" applyFont="1" applyFill="1" applyBorder="1" applyAlignment="1">
      <alignment horizontal="center" vertical="center" wrapText="1"/>
    </xf>
    <xf numFmtId="0" fontId="19" fillId="4" borderId="21" xfId="0"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3" fontId="19" fillId="4" borderId="9" xfId="0" applyNumberFormat="1" applyFont="1" applyFill="1" applyBorder="1" applyAlignment="1">
      <alignment horizontal="center" vertical="center" wrapText="1"/>
    </xf>
    <xf numFmtId="3" fontId="19" fillId="4" borderId="6" xfId="0" applyNumberFormat="1" applyFont="1" applyFill="1" applyBorder="1" applyAlignment="1">
      <alignment horizontal="center" vertical="center" wrapText="1"/>
    </xf>
    <xf numFmtId="0" fontId="17"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3" fontId="11" fillId="4" borderId="9" xfId="0" applyNumberFormat="1" applyFont="1" applyFill="1" applyBorder="1" applyAlignment="1">
      <alignment horizontal="center" vertical="center" wrapText="1"/>
    </xf>
    <xf numFmtId="3" fontId="11" fillId="4" borderId="6" xfId="0" applyNumberFormat="1"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6" fillId="0" borderId="17" xfId="0" applyFont="1" applyBorder="1" applyAlignment="1">
      <alignment horizontal="center" vertical="top"/>
    </xf>
    <xf numFmtId="0" fontId="16" fillId="0" borderId="19" xfId="0" applyFont="1" applyBorder="1" applyAlignment="1">
      <alignment horizontal="center" vertical="top"/>
    </xf>
    <xf numFmtId="0" fontId="16" fillId="0" borderId="17" xfId="0" applyFont="1" applyBorder="1" applyAlignment="1">
      <alignment horizontal="center" vertical="top" wrapText="1"/>
    </xf>
    <xf numFmtId="0" fontId="16" fillId="0" borderId="6" xfId="0" applyFont="1" applyBorder="1" applyAlignment="1">
      <alignment horizontal="center" vertical="top" wrapText="1"/>
    </xf>
    <xf numFmtId="0" fontId="11" fillId="4" borderId="9" xfId="0" applyFont="1" applyFill="1" applyBorder="1" applyAlignment="1">
      <alignment horizontal="center" vertical="center"/>
    </xf>
    <xf numFmtId="0" fontId="11" fillId="4" borderId="6" xfId="0" applyFont="1" applyFill="1" applyBorder="1" applyAlignment="1">
      <alignment horizontal="center" vertical="center"/>
    </xf>
    <xf numFmtId="3" fontId="11" fillId="4" borderId="2" xfId="0"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0" fontId="8" fillId="3" borderId="22" xfId="0" applyFont="1" applyFill="1" applyBorder="1" applyAlignment="1">
      <alignment horizontal="center" vertical="top" wrapText="1"/>
    </xf>
    <xf numFmtId="0" fontId="8" fillId="3" borderId="23" xfId="0" applyFont="1" applyFill="1" applyBorder="1" applyAlignment="1">
      <alignment horizontal="center" vertical="top" wrapText="1"/>
    </xf>
    <xf numFmtId="0" fontId="10" fillId="3" borderId="11" xfId="0" applyFont="1" applyFill="1" applyBorder="1" applyAlignment="1">
      <alignment horizontal="center" vertical="top" wrapText="1"/>
    </xf>
    <xf numFmtId="4" fontId="10" fillId="3" borderId="8" xfId="0" applyNumberFormat="1" applyFont="1" applyFill="1" applyBorder="1" applyAlignment="1">
      <alignment horizontal="center" vertical="center" wrapText="1"/>
    </xf>
    <xf numFmtId="0" fontId="10" fillId="3" borderId="21" xfId="0" applyFont="1" applyFill="1" applyBorder="1" applyAlignment="1">
      <alignment horizontal="center" vertical="top" wrapText="1"/>
    </xf>
    <xf numFmtId="0" fontId="10" fillId="3" borderId="24" xfId="0" applyFont="1" applyFill="1" applyBorder="1" applyAlignment="1">
      <alignment horizontal="center" vertical="top" wrapText="1"/>
    </xf>
    <xf numFmtId="3" fontId="5" fillId="3" borderId="25" xfId="0" applyNumberFormat="1" applyFont="1" applyFill="1" applyBorder="1" applyAlignment="1">
      <alignment horizontal="center" vertical="top"/>
    </xf>
    <xf numFmtId="0" fontId="4" fillId="3" borderId="25" xfId="0" applyFont="1" applyFill="1" applyBorder="1" applyAlignment="1">
      <alignment horizontal="center" vertical="top" wrapText="1"/>
    </xf>
    <xf numFmtId="3" fontId="10" fillId="3" borderId="19" xfId="0" applyNumberFormat="1" applyFont="1" applyFill="1" applyBorder="1" applyAlignment="1">
      <alignment horizontal="center" vertical="top"/>
    </xf>
    <xf numFmtId="0" fontId="10" fillId="3" borderId="1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5" xfId="0" applyFont="1" applyFill="1" applyBorder="1" applyAlignment="1">
      <alignment horizontal="center" vertical="center"/>
    </xf>
    <xf numFmtId="0" fontId="10" fillId="3" borderId="19" xfId="0" applyFont="1" applyFill="1" applyBorder="1" applyAlignment="1">
      <alignment horizontal="center" vertical="center"/>
    </xf>
    <xf numFmtId="0" fontId="10" fillId="0" borderId="19" xfId="0" applyFont="1" applyBorder="1" applyAlignment="1">
      <alignment horizontal="center" vertical="center"/>
    </xf>
    <xf numFmtId="4" fontId="10" fillId="3" borderId="26" xfId="0" applyNumberFormat="1" applyFont="1" applyFill="1" applyBorder="1" applyAlignment="1">
      <alignment horizontal="center" vertical="center" wrapText="1"/>
    </xf>
    <xf numFmtId="0" fontId="16" fillId="0" borderId="13" xfId="0" applyFont="1" applyBorder="1" applyAlignment="1">
      <alignment horizontal="center" vertical="top" wrapText="1"/>
    </xf>
    <xf numFmtId="0" fontId="16" fillId="0" borderId="26" xfId="0" applyFont="1" applyBorder="1" applyAlignment="1">
      <alignment horizontal="center" vertical="top" wrapText="1"/>
    </xf>
    <xf numFmtId="0" fontId="11" fillId="0" borderId="0" xfId="0" applyFont="1" applyBorder="1" applyAlignment="1">
      <alignment horizontal="center" vertical="center"/>
    </xf>
    <xf numFmtId="4" fontId="19" fillId="4" borderId="27" xfId="0" applyNumberFormat="1" applyFont="1" applyFill="1" applyBorder="1" applyAlignment="1">
      <alignment horizontal="center" vertical="center" wrapText="1"/>
    </xf>
    <xf numFmtId="0" fontId="19" fillId="4" borderId="24" xfId="0" applyFont="1" applyFill="1" applyBorder="1" applyAlignment="1">
      <alignment horizontal="center" vertical="center" wrapText="1"/>
    </xf>
    <xf numFmtId="3" fontId="11" fillId="4" borderId="17" xfId="0" applyNumberFormat="1" applyFont="1" applyFill="1" applyBorder="1" applyAlignment="1">
      <alignment horizontal="center" vertical="center" wrapText="1"/>
    </xf>
    <xf numFmtId="3" fontId="19" fillId="4" borderId="17" xfId="0" applyNumberFormat="1" applyFont="1" applyFill="1" applyBorder="1" applyAlignment="1">
      <alignment horizontal="center" vertical="center" wrapText="1"/>
    </xf>
    <xf numFmtId="0" fontId="19" fillId="4" borderId="25" xfId="0" applyFont="1" applyFill="1" applyBorder="1" applyAlignment="1">
      <alignment horizontal="center" vertical="center" wrapText="1"/>
    </xf>
    <xf numFmtId="3" fontId="11" fillId="4" borderId="25" xfId="0" applyNumberFormat="1"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17" xfId="0" applyFont="1" applyFill="1" applyBorder="1" applyAlignment="1">
      <alignment horizontal="center" vertical="center"/>
    </xf>
    <xf numFmtId="0" fontId="19" fillId="4" borderId="19" xfId="0" applyFont="1" applyFill="1" applyBorder="1" applyAlignment="1">
      <alignment horizontal="center" vertical="center"/>
    </xf>
    <xf numFmtId="0" fontId="19" fillId="4" borderId="25" xfId="0" applyFont="1" applyFill="1" applyBorder="1" applyAlignment="1">
      <alignment horizontal="center" vertical="center"/>
    </xf>
    <xf numFmtId="4" fontId="19" fillId="4" borderId="28" xfId="0" applyNumberFormat="1" applyFont="1" applyFill="1" applyBorder="1" applyAlignment="1">
      <alignment horizontal="center" vertical="center" wrapText="1"/>
    </xf>
  </cellXfs>
  <cellStyles count="5">
    <cellStyle name="Įprastas" xfId="0" builtinId="0"/>
    <cellStyle name="Įprastas 2" xfId="2" xr:uid="{00000000-0005-0000-0000-000001000000}"/>
    <cellStyle name="Kablelis [0]" xfId="1" builtinId="6"/>
    <cellStyle name="Kablelis [0] 2" xfId="3" xr:uid="{00000000-0005-0000-0000-000003000000}"/>
    <cellStyle name="Kablelis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U23"/>
  <sheetViews>
    <sheetView tabSelected="1" zoomScale="75" zoomScaleNormal="75" workbookViewId="0">
      <selection activeCell="I7" sqref="I7"/>
    </sheetView>
  </sheetViews>
  <sheetFormatPr defaultColWidth="9.28515625" defaultRowHeight="15" x14ac:dyDescent="0.25"/>
  <cols>
    <col min="1" max="1" width="21.7109375" style="8" customWidth="1"/>
    <col min="2" max="2" width="30.7109375" style="8" customWidth="1"/>
    <col min="3" max="3" width="21.28515625" style="8" customWidth="1"/>
    <col min="4" max="4" width="23.28515625" style="8" customWidth="1"/>
    <col min="5" max="5" width="15.5703125" style="8" customWidth="1"/>
    <col min="6" max="6" width="17" style="8" customWidth="1"/>
    <col min="7" max="7" width="19.7109375" style="8" customWidth="1"/>
    <col min="8" max="8" width="16.5703125" style="8" customWidth="1"/>
    <col min="9" max="9" width="36" style="8" customWidth="1"/>
    <col min="10" max="10" width="16.28515625" style="8" customWidth="1"/>
    <col min="11" max="11" width="14.28515625" style="8" customWidth="1"/>
    <col min="12" max="12" width="13" style="8" customWidth="1"/>
    <col min="13" max="13" width="10.7109375" style="8" customWidth="1"/>
    <col min="14" max="14" width="9.28515625" style="8"/>
    <col min="15" max="15" width="12.42578125" style="8" customWidth="1"/>
    <col min="16" max="16" width="10.7109375" style="8" customWidth="1"/>
    <col min="17" max="17" width="15.5703125" style="8" customWidth="1"/>
    <col min="18" max="16384" width="9.28515625" style="8"/>
  </cols>
  <sheetData>
    <row r="1" spans="1:21" customFormat="1" x14ac:dyDescent="0.25">
      <c r="A1" s="7" t="s">
        <v>40</v>
      </c>
    </row>
    <row r="2" spans="1:21" s="61" customFormat="1" x14ac:dyDescent="0.25">
      <c r="A2" s="118" t="s">
        <v>159</v>
      </c>
      <c r="B2" s="60"/>
    </row>
    <row r="3" spans="1:21" ht="14.25" customHeight="1" thickBot="1" x14ac:dyDescent="0.3">
      <c r="A3" s="8" t="s">
        <v>97</v>
      </c>
    </row>
    <row r="4" spans="1:21" ht="15" customHeight="1" x14ac:dyDescent="0.25">
      <c r="A4" s="119" t="s">
        <v>7</v>
      </c>
      <c r="B4" s="121" t="s">
        <v>33</v>
      </c>
      <c r="C4" s="123" t="s">
        <v>8</v>
      </c>
      <c r="D4" s="125" t="s">
        <v>9</v>
      </c>
      <c r="E4" s="125"/>
      <c r="F4" s="125"/>
      <c r="G4" s="123" t="s">
        <v>34</v>
      </c>
      <c r="H4" s="136" t="s">
        <v>10</v>
      </c>
      <c r="I4" s="136"/>
      <c r="J4" s="125" t="s">
        <v>11</v>
      </c>
      <c r="K4" s="136" t="s">
        <v>0</v>
      </c>
      <c r="L4" s="125" t="s">
        <v>12</v>
      </c>
      <c r="M4" s="125" t="s">
        <v>5</v>
      </c>
      <c r="N4" s="125"/>
      <c r="O4" s="138" t="s">
        <v>108</v>
      </c>
      <c r="P4" s="125" t="s">
        <v>6</v>
      </c>
      <c r="Q4" s="178" t="s">
        <v>14</v>
      </c>
    </row>
    <row r="5" spans="1:21" ht="30.75" thickBot="1" x14ac:dyDescent="0.3">
      <c r="A5" s="120"/>
      <c r="B5" s="122"/>
      <c r="C5" s="124"/>
      <c r="D5" s="9" t="s">
        <v>15</v>
      </c>
      <c r="E5" s="9" t="s">
        <v>16</v>
      </c>
      <c r="F5" s="15" t="s">
        <v>17</v>
      </c>
      <c r="G5" s="124"/>
      <c r="H5" s="9" t="s">
        <v>18</v>
      </c>
      <c r="I5" s="10" t="s">
        <v>19</v>
      </c>
      <c r="J5" s="135"/>
      <c r="K5" s="137"/>
      <c r="L5" s="135"/>
      <c r="M5" s="10" t="s">
        <v>20</v>
      </c>
      <c r="N5" s="10" t="s">
        <v>21</v>
      </c>
      <c r="O5" s="139"/>
      <c r="P5" s="135"/>
      <c r="Q5" s="179"/>
    </row>
    <row r="6" spans="1:21" ht="159.4" customHeight="1" x14ac:dyDescent="0.25">
      <c r="A6" s="180" t="s">
        <v>106</v>
      </c>
      <c r="B6" s="128">
        <f>F6</f>
        <v>140000</v>
      </c>
      <c r="C6" s="128">
        <v>84000</v>
      </c>
      <c r="D6" s="126" t="s">
        <v>98</v>
      </c>
      <c r="E6" s="128">
        <f>C6/0.6*0.4</f>
        <v>56000</v>
      </c>
      <c r="F6" s="131">
        <f>C6+E6</f>
        <v>140000</v>
      </c>
      <c r="G6" s="144">
        <f>F6</f>
        <v>140000</v>
      </c>
      <c r="H6" s="45" t="s">
        <v>32</v>
      </c>
      <c r="I6" s="38" t="s">
        <v>35</v>
      </c>
      <c r="J6" s="146" t="s">
        <v>28</v>
      </c>
      <c r="K6" s="140" t="s">
        <v>1</v>
      </c>
      <c r="L6" s="16" t="s">
        <v>31</v>
      </c>
      <c r="M6" s="16">
        <v>0</v>
      </c>
      <c r="N6" s="16" t="s">
        <v>22</v>
      </c>
      <c r="O6" s="18">
        <v>0</v>
      </c>
      <c r="P6" s="18">
        <v>2500</v>
      </c>
      <c r="Q6" s="181" t="s">
        <v>107</v>
      </c>
    </row>
    <row r="7" spans="1:21" ht="109.9" customHeight="1" x14ac:dyDescent="0.25">
      <c r="A7" s="182"/>
      <c r="B7" s="129"/>
      <c r="C7" s="129"/>
      <c r="D7" s="127"/>
      <c r="E7" s="129"/>
      <c r="F7" s="132"/>
      <c r="G7" s="145"/>
      <c r="H7" s="46" t="s">
        <v>23</v>
      </c>
      <c r="I7" s="11" t="s">
        <v>37</v>
      </c>
      <c r="J7" s="147"/>
      <c r="K7" s="142"/>
      <c r="L7" s="16" t="s">
        <v>30</v>
      </c>
      <c r="M7" s="16">
        <v>0</v>
      </c>
      <c r="N7" s="16">
        <v>2024</v>
      </c>
      <c r="O7" s="17" t="s">
        <v>22</v>
      </c>
      <c r="P7" s="17">
        <v>80</v>
      </c>
      <c r="Q7" s="181" t="s">
        <v>107</v>
      </c>
    </row>
    <row r="8" spans="1:21" ht="175.5" customHeight="1" x14ac:dyDescent="0.25">
      <c r="A8" s="182"/>
      <c r="B8" s="128">
        <f>F8</f>
        <v>9701463.1052631587</v>
      </c>
      <c r="C8" s="128">
        <v>9216389</v>
      </c>
      <c r="D8" s="133" t="s">
        <v>105</v>
      </c>
      <c r="E8" s="128">
        <f>C8/0.95*0.05+1</f>
        <v>485074.10526315798</v>
      </c>
      <c r="F8" s="128">
        <f>C8+E8</f>
        <v>9701463.1052631587</v>
      </c>
      <c r="G8" s="143">
        <f>F8</f>
        <v>9701463.1052631587</v>
      </c>
      <c r="H8" s="46" t="s">
        <v>32</v>
      </c>
      <c r="I8" s="11" t="s">
        <v>35</v>
      </c>
      <c r="J8" s="146" t="s">
        <v>29</v>
      </c>
      <c r="K8" s="140" t="s">
        <v>1</v>
      </c>
      <c r="L8" s="16" t="s">
        <v>31</v>
      </c>
      <c r="M8" s="16">
        <v>0</v>
      </c>
      <c r="N8" s="16" t="s">
        <v>22</v>
      </c>
      <c r="O8" s="18">
        <v>0</v>
      </c>
      <c r="P8" s="18">
        <v>16465</v>
      </c>
      <c r="Q8" s="181" t="s">
        <v>107</v>
      </c>
      <c r="U8" s="59"/>
    </row>
    <row r="9" spans="1:21" ht="195.75" customHeight="1" x14ac:dyDescent="0.25">
      <c r="A9" s="182"/>
      <c r="B9" s="130"/>
      <c r="C9" s="130"/>
      <c r="D9" s="134"/>
      <c r="E9" s="130"/>
      <c r="F9" s="130"/>
      <c r="G9" s="143"/>
      <c r="H9" s="46" t="s">
        <v>32</v>
      </c>
      <c r="I9" s="12" t="s">
        <v>36</v>
      </c>
      <c r="J9" s="148"/>
      <c r="K9" s="141"/>
      <c r="L9" s="16" t="s">
        <v>31</v>
      </c>
      <c r="M9" s="16">
        <v>0</v>
      </c>
      <c r="N9" s="16" t="s">
        <v>22</v>
      </c>
      <c r="O9" s="17">
        <v>0</v>
      </c>
      <c r="P9" s="17">
        <v>3575</v>
      </c>
      <c r="Q9" s="181" t="s">
        <v>107</v>
      </c>
    </row>
    <row r="10" spans="1:21" ht="165.75" customHeight="1" x14ac:dyDescent="0.25">
      <c r="A10" s="182"/>
      <c r="B10" s="130"/>
      <c r="C10" s="130"/>
      <c r="D10" s="134"/>
      <c r="E10" s="130"/>
      <c r="F10" s="130"/>
      <c r="G10" s="143"/>
      <c r="H10" s="46" t="s">
        <v>23</v>
      </c>
      <c r="I10" s="47" t="s">
        <v>37</v>
      </c>
      <c r="J10" s="148"/>
      <c r="K10" s="141"/>
      <c r="L10" s="16" t="s">
        <v>30</v>
      </c>
      <c r="M10" s="16">
        <v>0</v>
      </c>
      <c r="N10" s="16">
        <v>2024</v>
      </c>
      <c r="O10" s="17" t="s">
        <v>22</v>
      </c>
      <c r="P10" s="17">
        <v>80</v>
      </c>
      <c r="Q10" s="181" t="s">
        <v>107</v>
      </c>
    </row>
    <row r="11" spans="1:21" ht="142.5" customHeight="1" thickBot="1" x14ac:dyDescent="0.3">
      <c r="A11" s="183"/>
      <c r="B11" s="184"/>
      <c r="C11" s="184"/>
      <c r="D11" s="185"/>
      <c r="E11" s="184"/>
      <c r="F11" s="184"/>
      <c r="G11" s="186"/>
      <c r="H11" s="187" t="s">
        <v>23</v>
      </c>
      <c r="I11" s="187" t="s">
        <v>38</v>
      </c>
      <c r="J11" s="188"/>
      <c r="K11" s="189"/>
      <c r="L11" s="187" t="s">
        <v>30</v>
      </c>
      <c r="M11" s="190">
        <v>0</v>
      </c>
      <c r="N11" s="190">
        <v>2024</v>
      </c>
      <c r="O11" s="191" t="s">
        <v>22</v>
      </c>
      <c r="P11" s="191">
        <v>90</v>
      </c>
      <c r="Q11" s="192" t="s">
        <v>107</v>
      </c>
    </row>
    <row r="12" spans="1:21" x14ac:dyDescent="0.25">
      <c r="B12" s="8" t="s">
        <v>39</v>
      </c>
      <c r="C12" s="39">
        <f>C6</f>
        <v>84000</v>
      </c>
      <c r="D12" s="39"/>
      <c r="E12" s="39">
        <f>E6</f>
        <v>56000</v>
      </c>
      <c r="F12" s="39">
        <f>F6</f>
        <v>140000</v>
      </c>
      <c r="G12" s="39">
        <f>G6</f>
        <v>140000</v>
      </c>
      <c r="H12" s="19"/>
      <c r="I12" s="19"/>
      <c r="J12" s="19"/>
      <c r="K12" s="19"/>
      <c r="O12" s="20"/>
      <c r="P12" s="20">
        <f>SUM(P6:P11)</f>
        <v>22790</v>
      </c>
    </row>
    <row r="13" spans="1:21" x14ac:dyDescent="0.25">
      <c r="B13" s="8" t="s">
        <v>24</v>
      </c>
      <c r="C13" s="39">
        <f>C8</f>
        <v>9216389</v>
      </c>
      <c r="D13" s="14"/>
      <c r="E13" s="20">
        <f>E8</f>
        <v>485074.10526315798</v>
      </c>
      <c r="F13" s="20">
        <f>F8</f>
        <v>9701463.1052631587</v>
      </c>
      <c r="G13" s="20">
        <f>G8</f>
        <v>9701463.1052631587</v>
      </c>
      <c r="H13" s="20"/>
      <c r="I13" s="19"/>
      <c r="J13" s="19"/>
      <c r="K13" s="19"/>
    </row>
    <row r="14" spans="1:21" ht="15.75" thickBot="1" x14ac:dyDescent="0.3">
      <c r="C14" s="22"/>
      <c r="D14" s="21"/>
      <c r="E14" s="19"/>
      <c r="F14" s="19"/>
      <c r="G14" s="19"/>
      <c r="H14" s="20"/>
      <c r="I14" s="19"/>
      <c r="J14" s="19"/>
      <c r="K14" s="19"/>
    </row>
    <row r="15" spans="1:21" ht="30" x14ac:dyDescent="0.25">
      <c r="A15" s="40" t="s">
        <v>2</v>
      </c>
      <c r="B15" s="41" t="s">
        <v>3</v>
      </c>
      <c r="C15" s="41" t="s">
        <v>25</v>
      </c>
      <c r="D15" s="41" t="s">
        <v>26</v>
      </c>
      <c r="E15" s="41" t="s">
        <v>11</v>
      </c>
      <c r="F15" s="42" t="s">
        <v>0</v>
      </c>
      <c r="G15" s="41" t="s">
        <v>27</v>
      </c>
      <c r="H15" s="42" t="s">
        <v>13</v>
      </c>
      <c r="I15" s="43" t="s">
        <v>6</v>
      </c>
    </row>
    <row r="16" spans="1:21" ht="168.75" customHeight="1" x14ac:dyDescent="0.25">
      <c r="A16" s="48" t="str">
        <f t="shared" ref="A16:B21" si="0">H6</f>
        <v>Specific output</v>
      </c>
      <c r="B16" s="11" t="str">
        <f t="shared" si="0"/>
        <v>Persons involved in health literacy improvement activities
 (Asmenys dalyvavę sveikatos raštingumo didinimo veiklose)</v>
      </c>
      <c r="C16" s="16" t="str">
        <f t="shared" ref="C16:D21" si="1">L6</f>
        <v>persons</v>
      </c>
      <c r="D16" s="46">
        <f t="shared" si="1"/>
        <v>0</v>
      </c>
      <c r="E16" s="46" t="s">
        <v>28</v>
      </c>
      <c r="F16" s="46" t="s">
        <v>1</v>
      </c>
      <c r="G16" s="16" t="str">
        <f t="shared" ref="G16:I21" si="2">N6</f>
        <v>n/a</v>
      </c>
      <c r="H16" s="49">
        <f t="shared" si="2"/>
        <v>0</v>
      </c>
      <c r="I16" s="50">
        <f t="shared" si="2"/>
        <v>2500</v>
      </c>
    </row>
    <row r="17" spans="1:10" ht="170.25" customHeight="1" x14ac:dyDescent="0.25">
      <c r="A17" s="51" t="str">
        <f t="shared" si="0"/>
        <v>Specific result</v>
      </c>
      <c r="B17" s="11" t="str">
        <f t="shared" si="0"/>
        <v>Share of persons after participation in the activities, who have improved competence in health literacy
 (Asmenų po dalyvavimo veiklose, pagerinusių sveikatos raštingumo kompetenciją, dalis)</v>
      </c>
      <c r="C17" s="16" t="str">
        <f t="shared" si="1"/>
        <v>percentage</v>
      </c>
      <c r="D17" s="16">
        <f t="shared" si="1"/>
        <v>0</v>
      </c>
      <c r="E17" s="11" t="s">
        <v>28</v>
      </c>
      <c r="F17" s="11" t="s">
        <v>1</v>
      </c>
      <c r="G17" s="11">
        <f t="shared" si="2"/>
        <v>2024</v>
      </c>
      <c r="H17" s="52" t="str">
        <f t="shared" si="2"/>
        <v>n/a</v>
      </c>
      <c r="I17" s="53">
        <f t="shared" si="2"/>
        <v>80</v>
      </c>
      <c r="J17" s="23"/>
    </row>
    <row r="18" spans="1:10" ht="123" customHeight="1" x14ac:dyDescent="0.25">
      <c r="A18" s="48" t="str">
        <f t="shared" si="0"/>
        <v>Specific output</v>
      </c>
      <c r="B18" s="11" t="str">
        <f t="shared" si="0"/>
        <v>Persons involved in health literacy improvement activities
 (Asmenys dalyvavę sveikatos raštingumo didinimo veiklose)</v>
      </c>
      <c r="C18" s="16" t="str">
        <f t="shared" si="1"/>
        <v>persons</v>
      </c>
      <c r="D18" s="54">
        <f t="shared" si="1"/>
        <v>0</v>
      </c>
      <c r="E18" s="47" t="s">
        <v>29</v>
      </c>
      <c r="F18" s="46" t="s">
        <v>1</v>
      </c>
      <c r="G18" s="16" t="str">
        <f t="shared" si="2"/>
        <v>n/a</v>
      </c>
      <c r="H18" s="52">
        <f t="shared" si="2"/>
        <v>0</v>
      </c>
      <c r="I18" s="53">
        <f t="shared" si="2"/>
        <v>16465</v>
      </c>
    </row>
    <row r="19" spans="1:10" ht="158.25" customHeight="1" x14ac:dyDescent="0.25">
      <c r="A19" s="48" t="str">
        <f t="shared" si="0"/>
        <v>Specific output</v>
      </c>
      <c r="B19" s="12" t="str">
        <f t="shared" si="0"/>
        <v>Specialists participated in qualification improvement/retraining activities
 (Specialistai dalyvavę kvalifikacijos tobulinimo / perkvalifikavimo veiklose)</v>
      </c>
      <c r="C19" s="16" t="str">
        <f t="shared" si="1"/>
        <v>persons</v>
      </c>
      <c r="D19" s="54">
        <f t="shared" si="1"/>
        <v>0</v>
      </c>
      <c r="E19" s="47" t="s">
        <v>29</v>
      </c>
      <c r="F19" s="46" t="s">
        <v>1</v>
      </c>
      <c r="G19" s="16" t="str">
        <f t="shared" si="2"/>
        <v>n/a</v>
      </c>
      <c r="H19" s="52">
        <f t="shared" si="2"/>
        <v>0</v>
      </c>
      <c r="I19" s="53">
        <f t="shared" si="2"/>
        <v>3575</v>
      </c>
    </row>
    <row r="20" spans="1:10" ht="105" x14ac:dyDescent="0.25">
      <c r="A20" s="48" t="str">
        <f t="shared" si="0"/>
        <v>Specific result</v>
      </c>
      <c r="B20" s="47" t="str">
        <f t="shared" si="0"/>
        <v>Share of persons after participation in the activities, who have improved competence in health literacy
 (Asmenų po dalyvavimo veiklose, pagerinusių sveikatos raštingumo kompetenciją, dalis)</v>
      </c>
      <c r="C20" s="16" t="str">
        <f t="shared" si="1"/>
        <v>percentage</v>
      </c>
      <c r="D20" s="54">
        <f t="shared" si="1"/>
        <v>0</v>
      </c>
      <c r="E20" s="47" t="s">
        <v>29</v>
      </c>
      <c r="F20" s="46" t="s">
        <v>1</v>
      </c>
      <c r="G20" s="16">
        <f t="shared" si="2"/>
        <v>2024</v>
      </c>
      <c r="H20" s="52" t="str">
        <f t="shared" si="2"/>
        <v>n/a</v>
      </c>
      <c r="I20" s="53">
        <f t="shared" si="2"/>
        <v>80</v>
      </c>
      <c r="J20" s="24"/>
    </row>
    <row r="21" spans="1:10" ht="162.75" customHeight="1" x14ac:dyDescent="0.25">
      <c r="A21" s="44" t="str">
        <f t="shared" si="0"/>
        <v>Specific result</v>
      </c>
      <c r="B21" s="11" t="str">
        <f t="shared" si="0"/>
        <v>Part of specialists after participation in the activities, who have mastered/improved qualifications (Specialistų, po dalyvavimo veiklose įgijusių / patobulinusių  kvalifikaciją, dalis)</v>
      </c>
      <c r="C21" s="11" t="str">
        <f t="shared" si="1"/>
        <v>percentage</v>
      </c>
      <c r="D21" s="54">
        <f t="shared" si="1"/>
        <v>0</v>
      </c>
      <c r="E21" s="47" t="s">
        <v>29</v>
      </c>
      <c r="F21" s="46" t="s">
        <v>1</v>
      </c>
      <c r="G21" s="16">
        <f t="shared" si="2"/>
        <v>2024</v>
      </c>
      <c r="H21" s="52" t="str">
        <f t="shared" si="2"/>
        <v>n/a</v>
      </c>
      <c r="I21" s="53">
        <f t="shared" si="2"/>
        <v>90</v>
      </c>
      <c r="J21" s="23"/>
    </row>
    <row r="22" spans="1:10" x14ac:dyDescent="0.25">
      <c r="H22" s="20"/>
      <c r="I22" s="20">
        <f>SUM(I16:I21)</f>
        <v>22790</v>
      </c>
    </row>
    <row r="23" spans="1:10" x14ac:dyDescent="0.25">
      <c r="I23" s="20" t="b">
        <f>I22=P12</f>
        <v>1</v>
      </c>
    </row>
  </sheetData>
  <mergeCells count="30">
    <mergeCell ref="K8:K11"/>
    <mergeCell ref="K6:K7"/>
    <mergeCell ref="G8:G11"/>
    <mergeCell ref="G6:G7"/>
    <mergeCell ref="G4:G5"/>
    <mergeCell ref="H4:I4"/>
    <mergeCell ref="J6:J7"/>
    <mergeCell ref="J8:J11"/>
    <mergeCell ref="Q4:Q5"/>
    <mergeCell ref="J4:J5"/>
    <mergeCell ref="K4:K5"/>
    <mergeCell ref="L4:L5"/>
    <mergeCell ref="M4:N4"/>
    <mergeCell ref="O4:O5"/>
    <mergeCell ref="P4:P5"/>
    <mergeCell ref="A4:A5"/>
    <mergeCell ref="B4:B5"/>
    <mergeCell ref="C4:C5"/>
    <mergeCell ref="D4:F4"/>
    <mergeCell ref="D6:D7"/>
    <mergeCell ref="B6:B7"/>
    <mergeCell ref="C6:C7"/>
    <mergeCell ref="A6:A11"/>
    <mergeCell ref="B8:B11"/>
    <mergeCell ref="C8:C11"/>
    <mergeCell ref="F8:F11"/>
    <mergeCell ref="F6:F7"/>
    <mergeCell ref="E6:E7"/>
    <mergeCell ref="D8:D11"/>
    <mergeCell ref="E8:E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988E9-2E4D-4C66-A36F-FE7AA85A8566}">
  <sheetPr>
    <tabColor theme="0"/>
  </sheetPr>
  <dimension ref="A1:Q21"/>
  <sheetViews>
    <sheetView zoomScale="75" zoomScaleNormal="75" workbookViewId="0">
      <selection activeCell="I7" sqref="I7"/>
    </sheetView>
  </sheetViews>
  <sheetFormatPr defaultRowHeight="15" x14ac:dyDescent="0.25"/>
  <cols>
    <col min="1" max="1" width="21.42578125" customWidth="1"/>
    <col min="2" max="2" width="35.42578125" customWidth="1"/>
    <col min="3" max="3" width="18.7109375" customWidth="1"/>
    <col min="4" max="4" width="25.7109375" customWidth="1"/>
    <col min="5" max="5" width="16.5703125" customWidth="1"/>
    <col min="6" max="6" width="16.28515625" customWidth="1"/>
    <col min="7" max="8" width="16.7109375" customWidth="1"/>
    <col min="9" max="9" width="30.7109375" customWidth="1"/>
    <col min="10" max="10" width="12.42578125" customWidth="1"/>
    <col min="11" max="11" width="13.7109375" customWidth="1"/>
    <col min="12" max="12" width="14.7109375" customWidth="1"/>
    <col min="13" max="13" width="13.28515625" customWidth="1"/>
    <col min="14" max="14" width="11.5703125" customWidth="1"/>
    <col min="15" max="15" width="12.5703125" customWidth="1"/>
    <col min="16" max="16" width="12.7109375" customWidth="1"/>
    <col min="17" max="17" width="11.7109375" customWidth="1"/>
    <col min="18" max="18" width="15.42578125" customWidth="1"/>
  </cols>
  <sheetData>
    <row r="1" spans="1:17" x14ac:dyDescent="0.25">
      <c r="A1" s="7" t="s">
        <v>40</v>
      </c>
    </row>
    <row r="2" spans="1:17" s="61" customFormat="1" x14ac:dyDescent="0.25">
      <c r="A2" s="118" t="s">
        <v>159</v>
      </c>
      <c r="B2" s="116"/>
      <c r="C2" s="117"/>
      <c r="D2" s="117"/>
      <c r="E2" s="117"/>
      <c r="F2" s="117"/>
      <c r="G2" s="117"/>
      <c r="H2" s="117"/>
      <c r="I2" s="117"/>
      <c r="J2" s="117"/>
      <c r="K2" s="117"/>
      <c r="L2" s="117"/>
      <c r="M2" s="117"/>
      <c r="N2" s="117"/>
      <c r="O2" s="117"/>
      <c r="P2" s="117"/>
      <c r="Q2" s="117"/>
    </row>
    <row r="3" spans="1:17" ht="15.75" thickBot="1" x14ac:dyDescent="0.3">
      <c r="A3" s="61" t="s">
        <v>109</v>
      </c>
      <c r="B3" s="61"/>
      <c r="C3" s="61"/>
      <c r="D3" s="61"/>
      <c r="E3" s="61"/>
      <c r="F3" s="61"/>
      <c r="G3" s="61"/>
      <c r="H3" s="61"/>
      <c r="I3" s="61"/>
      <c r="J3" s="61"/>
      <c r="K3" s="61"/>
      <c r="L3" s="61"/>
      <c r="M3" s="61"/>
      <c r="N3" s="61"/>
      <c r="O3" s="61"/>
      <c r="P3" s="61"/>
      <c r="Q3" s="61"/>
    </row>
    <row r="4" spans="1:17" ht="15.75" thickBot="1" x14ac:dyDescent="0.3">
      <c r="A4" s="150" t="s">
        <v>7</v>
      </c>
      <c r="B4" s="152" t="s">
        <v>110</v>
      </c>
      <c r="C4" s="153" t="s">
        <v>8</v>
      </c>
      <c r="D4" s="154" t="s">
        <v>9</v>
      </c>
      <c r="E4" s="154"/>
      <c r="F4" s="154"/>
      <c r="G4" s="155" t="s">
        <v>34</v>
      </c>
      <c r="H4" s="149" t="s">
        <v>10</v>
      </c>
      <c r="I4" s="149"/>
      <c r="J4" s="157" t="s">
        <v>11</v>
      </c>
      <c r="K4" s="170" t="s">
        <v>0</v>
      </c>
      <c r="L4" s="172" t="s">
        <v>12</v>
      </c>
      <c r="M4" s="173" t="s">
        <v>5</v>
      </c>
      <c r="N4" s="173"/>
      <c r="O4" s="172" t="s">
        <v>108</v>
      </c>
      <c r="P4" s="172" t="s">
        <v>6</v>
      </c>
      <c r="Q4" s="193" t="s">
        <v>14</v>
      </c>
    </row>
    <row r="5" spans="1:17" ht="30.75" thickBot="1" x14ac:dyDescent="0.3">
      <c r="A5" s="151"/>
      <c r="B5" s="152"/>
      <c r="C5" s="153"/>
      <c r="D5" s="64" t="s">
        <v>15</v>
      </c>
      <c r="E5" s="65" t="s">
        <v>16</v>
      </c>
      <c r="F5" s="65" t="s">
        <v>17</v>
      </c>
      <c r="G5" s="156"/>
      <c r="H5" s="64" t="s">
        <v>18</v>
      </c>
      <c r="I5" s="66" t="s">
        <v>19</v>
      </c>
      <c r="J5" s="158"/>
      <c r="K5" s="171"/>
      <c r="L5" s="158"/>
      <c r="M5" s="66" t="s">
        <v>20</v>
      </c>
      <c r="N5" s="66" t="s">
        <v>21</v>
      </c>
      <c r="O5" s="158"/>
      <c r="P5" s="158"/>
      <c r="Q5" s="194"/>
    </row>
    <row r="6" spans="1:17" ht="135.75" thickBot="1" x14ac:dyDescent="0.3">
      <c r="A6" s="159" t="s">
        <v>118</v>
      </c>
      <c r="B6" s="161">
        <f>+F6</f>
        <v>526317</v>
      </c>
      <c r="C6" s="162">
        <v>315790</v>
      </c>
      <c r="D6" s="164" t="s">
        <v>111</v>
      </c>
      <c r="E6" s="166">
        <f>ROUND((C6/0.6*0.4),0)</f>
        <v>210527</v>
      </c>
      <c r="F6" s="166">
        <f>C6+E6</f>
        <v>526317</v>
      </c>
      <c r="G6" s="166">
        <f>+F6</f>
        <v>526317</v>
      </c>
      <c r="H6" s="67" t="s">
        <v>112</v>
      </c>
      <c r="I6" s="68" t="s">
        <v>113</v>
      </c>
      <c r="J6" s="168" t="s">
        <v>114</v>
      </c>
      <c r="K6" s="174" t="s">
        <v>1</v>
      </c>
      <c r="L6" s="195" t="s">
        <v>49</v>
      </c>
      <c r="M6" s="69">
        <v>0</v>
      </c>
      <c r="N6" s="69" t="s">
        <v>22</v>
      </c>
      <c r="O6" s="69">
        <v>0</v>
      </c>
      <c r="P6" s="69">
        <v>500</v>
      </c>
      <c r="Q6" s="196" t="s">
        <v>107</v>
      </c>
    </row>
    <row r="7" spans="1:17" ht="150" x14ac:dyDescent="0.25">
      <c r="A7" s="160"/>
      <c r="B7" s="161"/>
      <c r="C7" s="163"/>
      <c r="D7" s="165"/>
      <c r="E7" s="167"/>
      <c r="F7" s="167"/>
      <c r="G7" s="167"/>
      <c r="H7" s="70" t="s">
        <v>115</v>
      </c>
      <c r="I7" s="68" t="s">
        <v>116</v>
      </c>
      <c r="J7" s="169"/>
      <c r="K7" s="175"/>
      <c r="L7" s="71" t="s">
        <v>117</v>
      </c>
      <c r="M7" s="69">
        <v>0</v>
      </c>
      <c r="N7" s="69">
        <v>2025</v>
      </c>
      <c r="O7" s="69" t="s">
        <v>22</v>
      </c>
      <c r="P7" s="69">
        <v>95</v>
      </c>
      <c r="Q7" s="196" t="s">
        <v>107</v>
      </c>
    </row>
    <row r="8" spans="1:17" ht="135.75" thickBot="1" x14ac:dyDescent="0.3">
      <c r="A8" s="160"/>
      <c r="B8" s="166">
        <f>+F8</f>
        <v>4947368</v>
      </c>
      <c r="C8" s="162">
        <v>4700000</v>
      </c>
      <c r="D8" s="165"/>
      <c r="E8" s="176">
        <f>ROUND((C8/0.95*0.05),0)</f>
        <v>247368</v>
      </c>
      <c r="F8" s="166">
        <f>C8+E8</f>
        <v>4947368</v>
      </c>
      <c r="G8" s="166">
        <f>+F8</f>
        <v>4947368</v>
      </c>
      <c r="H8" s="72" t="s">
        <v>112</v>
      </c>
      <c r="I8" s="68" t="s">
        <v>113</v>
      </c>
      <c r="J8" s="177" t="s">
        <v>29</v>
      </c>
      <c r="K8" s="174" t="s">
        <v>1</v>
      </c>
      <c r="L8" s="195" t="s">
        <v>49</v>
      </c>
      <c r="M8" s="69">
        <v>0</v>
      </c>
      <c r="N8" s="69" t="s">
        <v>22</v>
      </c>
      <c r="O8" s="69">
        <v>0</v>
      </c>
      <c r="P8" s="73">
        <v>4700</v>
      </c>
      <c r="Q8" s="196" t="s">
        <v>107</v>
      </c>
    </row>
    <row r="9" spans="1:17" ht="150.75" thickBot="1" x14ac:dyDescent="0.3">
      <c r="A9" s="197"/>
      <c r="B9" s="198"/>
      <c r="C9" s="199"/>
      <c r="D9" s="200"/>
      <c r="E9" s="201"/>
      <c r="F9" s="198"/>
      <c r="G9" s="198"/>
      <c r="H9" s="202" t="s">
        <v>115</v>
      </c>
      <c r="I9" s="203" t="s">
        <v>116</v>
      </c>
      <c r="J9" s="204"/>
      <c r="K9" s="205"/>
      <c r="L9" s="206" t="s">
        <v>117</v>
      </c>
      <c r="M9" s="207">
        <v>0</v>
      </c>
      <c r="N9" s="207">
        <v>2025</v>
      </c>
      <c r="O9" s="207" t="s">
        <v>22</v>
      </c>
      <c r="P9" s="207">
        <v>95</v>
      </c>
      <c r="Q9" s="208" t="s">
        <v>107</v>
      </c>
    </row>
    <row r="10" spans="1:17" x14ac:dyDescent="0.25">
      <c r="A10" s="74"/>
      <c r="B10" s="75" t="s">
        <v>39</v>
      </c>
      <c r="C10" s="75">
        <f>C6</f>
        <v>315790</v>
      </c>
      <c r="D10" s="75"/>
      <c r="E10" s="75">
        <f>+E6</f>
        <v>210527</v>
      </c>
      <c r="F10" s="75">
        <f t="shared" ref="F10:G10" si="0">+F6</f>
        <v>526317</v>
      </c>
      <c r="G10" s="75">
        <f t="shared" si="0"/>
        <v>526317</v>
      </c>
      <c r="H10" s="76"/>
      <c r="I10" s="77"/>
      <c r="J10" s="76"/>
      <c r="K10" s="78"/>
      <c r="L10" s="78"/>
      <c r="M10" s="78">
        <f>SUM(M6:M7)</f>
        <v>0</v>
      </c>
      <c r="N10" s="78"/>
      <c r="O10" s="78"/>
      <c r="P10" s="78">
        <f>SUM(P6:P9)</f>
        <v>5390</v>
      </c>
      <c r="Q10" s="76"/>
    </row>
    <row r="11" spans="1:17" x14ac:dyDescent="0.25">
      <c r="A11" s="74"/>
      <c r="B11" s="75" t="s">
        <v>24</v>
      </c>
      <c r="C11" s="75">
        <f>+C8</f>
        <v>4700000</v>
      </c>
      <c r="D11" s="79"/>
      <c r="E11" s="75">
        <f>E8</f>
        <v>247368</v>
      </c>
      <c r="F11" s="75">
        <f>F8</f>
        <v>4947368</v>
      </c>
      <c r="G11" s="75">
        <f>G8</f>
        <v>4947368</v>
      </c>
      <c r="H11" s="76"/>
      <c r="I11" s="77"/>
      <c r="J11" s="76"/>
      <c r="K11" s="78"/>
      <c r="L11" s="78"/>
      <c r="M11" s="78">
        <f>SUM(M7:M8)</f>
        <v>0</v>
      </c>
      <c r="N11" s="78"/>
      <c r="O11" s="78"/>
      <c r="P11" s="80"/>
      <c r="Q11" s="76"/>
    </row>
    <row r="12" spans="1:17" x14ac:dyDescent="0.25">
      <c r="A12" s="81"/>
      <c r="B12" s="82"/>
      <c r="C12" s="83"/>
      <c r="D12" s="84"/>
      <c r="E12" s="85"/>
      <c r="F12" s="86"/>
      <c r="G12" s="81"/>
      <c r="H12" s="84"/>
      <c r="I12" s="87"/>
      <c r="J12" s="88"/>
      <c r="K12" s="89"/>
      <c r="L12" s="88"/>
      <c r="M12" s="87"/>
      <c r="N12" s="87"/>
      <c r="O12" s="88"/>
      <c r="P12" s="90"/>
      <c r="Q12" s="88"/>
    </row>
    <row r="13" spans="1:17" x14ac:dyDescent="0.25">
      <c r="A13" s="81"/>
      <c r="B13" s="82"/>
      <c r="C13" s="83"/>
      <c r="D13" s="84"/>
      <c r="E13" s="85"/>
      <c r="F13" s="86"/>
      <c r="G13" s="81"/>
      <c r="H13" s="84"/>
      <c r="I13" s="87"/>
      <c r="J13" s="88"/>
      <c r="K13" s="89"/>
      <c r="L13" s="88"/>
      <c r="M13" s="87"/>
      <c r="N13" s="87"/>
      <c r="O13" s="88"/>
      <c r="P13" s="88"/>
      <c r="Q13" s="88"/>
    </row>
    <row r="14" spans="1:17" ht="15.75" thickBot="1" x14ac:dyDescent="0.3"/>
    <row r="15" spans="1:17" ht="30" x14ac:dyDescent="0.25">
      <c r="A15" s="40" t="s">
        <v>2</v>
      </c>
      <c r="B15" s="41" t="s">
        <v>3</v>
      </c>
      <c r="C15" s="41" t="s">
        <v>25</v>
      </c>
      <c r="D15" s="41" t="s">
        <v>26</v>
      </c>
      <c r="E15" s="41" t="s">
        <v>11</v>
      </c>
      <c r="F15" s="42" t="s">
        <v>0</v>
      </c>
      <c r="G15" s="91" t="s">
        <v>27</v>
      </c>
      <c r="H15" s="42" t="s">
        <v>99</v>
      </c>
      <c r="I15" s="43" t="s">
        <v>6</v>
      </c>
    </row>
    <row r="16" spans="1:17" ht="120" x14ac:dyDescent="0.25">
      <c r="A16" s="62" t="str">
        <f>+H6</f>
        <v xml:space="preserve"> Specific output</v>
      </c>
      <c r="B16" s="62" t="str">
        <f t="shared" ref="B16" si="1">+I6</f>
        <v>Participants of BIVP project activities (including all target groups) who took part in public education activities on civil safety issues (BIVP projektų veiklų dalyviai (įskaitant visas tikslines grupes), dalyvavę gyventojų švietimo civilinės saugos klausimais veiklose  )</v>
      </c>
      <c r="C16" s="62" t="str">
        <f>+L6</f>
        <v>Persons</v>
      </c>
      <c r="D16" s="12">
        <v>0</v>
      </c>
      <c r="E16" s="92" t="s">
        <v>114</v>
      </c>
      <c r="F16" s="12" t="s">
        <v>1</v>
      </c>
      <c r="G16" s="69" t="s">
        <v>22</v>
      </c>
      <c r="H16" s="93">
        <f>+O6</f>
        <v>0</v>
      </c>
      <c r="I16" s="93">
        <f>+P6</f>
        <v>500</v>
      </c>
    </row>
    <row r="17" spans="1:9" ht="120" x14ac:dyDescent="0.25">
      <c r="A17" s="62" t="str">
        <f>+H8</f>
        <v xml:space="preserve"> Specific output</v>
      </c>
      <c r="B17" s="62" t="str">
        <f>+I8</f>
        <v>Participants of BIVP project activities (including all target groups) who took part in public education activities on civil safety issues (BIVP projektų veiklų dalyviai (įskaitant visas tikslines grupes), dalyvavę gyventojų švietimo civilinės saugos klausimais veiklose  )</v>
      </c>
      <c r="C17" s="62" t="str">
        <f>+L8</f>
        <v>Persons</v>
      </c>
      <c r="D17" s="12">
        <v>0</v>
      </c>
      <c r="E17" s="92" t="s">
        <v>29</v>
      </c>
      <c r="F17" s="12" t="s">
        <v>1</v>
      </c>
      <c r="G17" s="69" t="s">
        <v>22</v>
      </c>
      <c r="H17" s="93">
        <f>+O8</f>
        <v>0</v>
      </c>
      <c r="I17" s="93">
        <f>+P8</f>
        <v>4700</v>
      </c>
    </row>
    <row r="18" spans="1:9" ht="135" x14ac:dyDescent="0.25">
      <c r="A18" s="62" t="str">
        <f>+H7</f>
        <v xml:space="preserve"> Specific result</v>
      </c>
      <c r="B18" s="62" t="str">
        <f>I7</f>
        <v>Share of participants in CLLD project activities (including all target groups) who participated in civil protection education activities and acquired skills  (BIVP projektų veiklų dalyvių (įskaitant visas tikslines grupes), kurie dalyvavę švietimo civilinės saugos klausimais veiklose įgijo įgūdžius, dalis)</v>
      </c>
      <c r="C18" s="94" t="str">
        <f>+L7</f>
        <v>Percent</v>
      </c>
      <c r="D18" s="95">
        <v>0</v>
      </c>
      <c r="E18" s="92" t="s">
        <v>114</v>
      </c>
      <c r="F18" s="12" t="s">
        <v>1</v>
      </c>
      <c r="G18" s="12">
        <v>2025</v>
      </c>
      <c r="H18" s="69" t="s">
        <v>22</v>
      </c>
      <c r="I18" s="93">
        <v>95</v>
      </c>
    </row>
    <row r="19" spans="1:9" ht="135" x14ac:dyDescent="0.25">
      <c r="A19" s="62" t="str">
        <f>+H9</f>
        <v xml:space="preserve"> Specific result</v>
      </c>
      <c r="B19" s="62" t="str">
        <f>+I9</f>
        <v>Share of participants in CLLD project activities (including all target groups) who participated in civil protection education activities and acquired skills  (BIVP projektų veiklų dalyvių (įskaitant visas tikslines grupes), kurie dalyvavę švietimo civilinės saugos klausimais veiklose įgijo įgūdžius, dalis)</v>
      </c>
      <c r="C19" s="94" t="str">
        <f>+L9</f>
        <v>Percent</v>
      </c>
      <c r="D19" s="95">
        <v>0</v>
      </c>
      <c r="E19" s="92" t="s">
        <v>29</v>
      </c>
      <c r="F19" s="12" t="s">
        <v>1</v>
      </c>
      <c r="G19" s="12">
        <v>2025</v>
      </c>
      <c r="H19" s="69" t="s">
        <v>22</v>
      </c>
      <c r="I19" s="93">
        <v>95</v>
      </c>
    </row>
    <row r="20" spans="1:9" ht="13.9" customHeight="1" x14ac:dyDescent="0.25">
      <c r="H20" s="14"/>
      <c r="I20" s="14">
        <f>SUM(I16:I19)</f>
        <v>5390</v>
      </c>
    </row>
    <row r="21" spans="1:9" x14ac:dyDescent="0.25">
      <c r="I21" t="b">
        <f>I20=P10</f>
        <v>1</v>
      </c>
    </row>
  </sheetData>
  <mergeCells count="29">
    <mergeCell ref="K6:K7"/>
    <mergeCell ref="B8:B9"/>
    <mergeCell ref="C8:C9"/>
    <mergeCell ref="E8:E9"/>
    <mergeCell ref="F8:F9"/>
    <mergeCell ref="G8:G9"/>
    <mergeCell ref="J8:J9"/>
    <mergeCell ref="K8:K9"/>
    <mergeCell ref="Q4:Q5"/>
    <mergeCell ref="A6:A9"/>
    <mergeCell ref="B6:B7"/>
    <mergeCell ref="C6:C7"/>
    <mergeCell ref="D6:D9"/>
    <mergeCell ref="E6:E7"/>
    <mergeCell ref="F6:F7"/>
    <mergeCell ref="G6:G7"/>
    <mergeCell ref="J6:J7"/>
    <mergeCell ref="J4:J5"/>
    <mergeCell ref="K4:K5"/>
    <mergeCell ref="L4:L5"/>
    <mergeCell ref="M4:N4"/>
    <mergeCell ref="O4:O5"/>
    <mergeCell ref="P4:P5"/>
    <mergeCell ref="H4:I4"/>
    <mergeCell ref="A4:A5"/>
    <mergeCell ref="B4:B5"/>
    <mergeCell ref="C4:C5"/>
    <mergeCell ref="D4:F4"/>
    <mergeCell ref="G4:G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19"/>
  <sheetViews>
    <sheetView zoomScale="75" zoomScaleNormal="75" workbookViewId="0">
      <selection activeCell="B11" sqref="B11"/>
    </sheetView>
  </sheetViews>
  <sheetFormatPr defaultColWidth="9.28515625" defaultRowHeight="15" x14ac:dyDescent="0.25"/>
  <cols>
    <col min="1" max="1" width="9.28515625" style="2"/>
    <col min="2" max="2" width="34.7109375" style="3" bestFit="1" customWidth="1"/>
    <col min="3" max="3" width="118.5703125" style="3" customWidth="1"/>
    <col min="4" max="4" width="36.7109375" style="2" customWidth="1"/>
    <col min="5" max="16384" width="9.28515625" style="3"/>
  </cols>
  <sheetData>
    <row r="1" spans="1:4" x14ac:dyDescent="0.25">
      <c r="A1" s="13" t="s">
        <v>41</v>
      </c>
      <c r="B1" s="25" t="s">
        <v>42</v>
      </c>
      <c r="C1" s="25" t="s">
        <v>43</v>
      </c>
      <c r="D1" s="3"/>
    </row>
    <row r="2" spans="1:4" x14ac:dyDescent="0.25">
      <c r="A2" s="13">
        <v>1</v>
      </c>
      <c r="B2" s="25" t="s">
        <v>44</v>
      </c>
      <c r="C2" s="25" t="s">
        <v>45</v>
      </c>
      <c r="D2" s="3"/>
    </row>
    <row r="3" spans="1:4" x14ac:dyDescent="0.25">
      <c r="A3" s="13">
        <f>A2+1</f>
        <v>2</v>
      </c>
      <c r="B3" s="25" t="s">
        <v>46</v>
      </c>
      <c r="C3" s="26" t="s">
        <v>47</v>
      </c>
      <c r="D3" s="27"/>
    </row>
    <row r="4" spans="1:4" x14ac:dyDescent="0.25">
      <c r="A4" s="13">
        <f t="shared" ref="A4:A19" si="0">A3+1</f>
        <v>3</v>
      </c>
      <c r="B4" s="25" t="s">
        <v>48</v>
      </c>
      <c r="C4" s="25" t="s">
        <v>49</v>
      </c>
      <c r="D4" s="3"/>
    </row>
    <row r="5" spans="1:4" x14ac:dyDescent="0.25">
      <c r="A5" s="13">
        <f t="shared" si="0"/>
        <v>4</v>
      </c>
      <c r="B5" s="25" t="s">
        <v>50</v>
      </c>
      <c r="C5" s="25" t="s">
        <v>4</v>
      </c>
      <c r="D5" s="3"/>
    </row>
    <row r="6" spans="1:4" x14ac:dyDescent="0.25">
      <c r="A6" s="13">
        <f t="shared" si="0"/>
        <v>5</v>
      </c>
      <c r="B6" s="25" t="s">
        <v>51</v>
      </c>
      <c r="C6" s="28">
        <v>0</v>
      </c>
      <c r="D6" s="27"/>
    </row>
    <row r="7" spans="1:4" ht="30" x14ac:dyDescent="0.25">
      <c r="A7" s="13">
        <f t="shared" si="0"/>
        <v>6</v>
      </c>
      <c r="B7" s="25" t="s">
        <v>99</v>
      </c>
      <c r="C7" s="29" t="s">
        <v>100</v>
      </c>
      <c r="D7" s="3"/>
    </row>
    <row r="8" spans="1:4" ht="30" x14ac:dyDescent="0.25">
      <c r="A8" s="13">
        <f t="shared" si="0"/>
        <v>7</v>
      </c>
      <c r="B8" s="25" t="s">
        <v>53</v>
      </c>
      <c r="C8" s="29" t="s">
        <v>103</v>
      </c>
      <c r="D8" s="3"/>
    </row>
    <row r="9" spans="1:4" x14ac:dyDescent="0.25">
      <c r="A9" s="13">
        <f t="shared" si="0"/>
        <v>8</v>
      </c>
      <c r="B9" s="25" t="s">
        <v>54</v>
      </c>
      <c r="C9" s="30" t="s">
        <v>55</v>
      </c>
      <c r="D9" s="3"/>
    </row>
    <row r="10" spans="1:4" ht="45" x14ac:dyDescent="0.25">
      <c r="A10" s="13">
        <f t="shared" si="0"/>
        <v>9</v>
      </c>
      <c r="B10" s="25" t="s">
        <v>56</v>
      </c>
      <c r="C10" s="102" t="s">
        <v>160</v>
      </c>
      <c r="D10" s="55"/>
    </row>
    <row r="11" spans="1:4" ht="129.75" customHeight="1" x14ac:dyDescent="0.25">
      <c r="A11" s="13">
        <f t="shared" si="0"/>
        <v>10</v>
      </c>
      <c r="B11" s="25" t="s">
        <v>57</v>
      </c>
      <c r="C11" s="31" t="s">
        <v>58</v>
      </c>
      <c r="D11" s="3"/>
    </row>
    <row r="12" spans="1:4" ht="20.65" customHeight="1" x14ac:dyDescent="0.25">
      <c r="A12" s="13">
        <f t="shared" si="0"/>
        <v>11</v>
      </c>
      <c r="B12" s="25" t="s">
        <v>59</v>
      </c>
      <c r="C12" s="25" t="s">
        <v>60</v>
      </c>
      <c r="D12" s="3"/>
    </row>
    <row r="13" spans="1:4" ht="39" customHeight="1" x14ac:dyDescent="0.25">
      <c r="A13" s="13">
        <f t="shared" si="0"/>
        <v>12</v>
      </c>
      <c r="B13" s="25" t="s">
        <v>61</v>
      </c>
      <c r="C13" s="29" t="s">
        <v>62</v>
      </c>
      <c r="D13" s="3"/>
    </row>
    <row r="14" spans="1:4" ht="32.25" customHeight="1" x14ac:dyDescent="0.25">
      <c r="A14" s="13">
        <f t="shared" si="0"/>
        <v>13</v>
      </c>
      <c r="B14" s="25" t="s">
        <v>63</v>
      </c>
      <c r="C14" s="29" t="s">
        <v>64</v>
      </c>
      <c r="D14" s="3"/>
    </row>
    <row r="15" spans="1:4" ht="32.25" customHeight="1" x14ac:dyDescent="0.25">
      <c r="A15" s="13">
        <f t="shared" si="0"/>
        <v>14</v>
      </c>
      <c r="B15" s="25" t="s">
        <v>65</v>
      </c>
      <c r="C15" s="31" t="s">
        <v>166</v>
      </c>
      <c r="D15" s="3"/>
    </row>
    <row r="16" spans="1:4" ht="24" customHeight="1" x14ac:dyDescent="0.25">
      <c r="A16" s="13">
        <f t="shared" si="0"/>
        <v>15</v>
      </c>
      <c r="B16" s="25" t="s">
        <v>66</v>
      </c>
      <c r="C16" s="29" t="s">
        <v>67</v>
      </c>
      <c r="D16" s="3"/>
    </row>
    <row r="17" spans="1:17" ht="21" customHeight="1" x14ac:dyDescent="0.25">
      <c r="A17" s="13">
        <f t="shared" si="0"/>
        <v>16</v>
      </c>
      <c r="B17" s="25" t="s">
        <v>68</v>
      </c>
      <c r="C17" s="25" t="s">
        <v>161</v>
      </c>
      <c r="D17" s="56"/>
    </row>
    <row r="18" spans="1:17" ht="30" x14ac:dyDescent="0.25">
      <c r="A18" s="13">
        <f>A17+1</f>
        <v>17</v>
      </c>
      <c r="B18" s="25" t="s">
        <v>69</v>
      </c>
      <c r="C18" s="29" t="s">
        <v>162</v>
      </c>
      <c r="D18" s="57"/>
      <c r="M18" s="1"/>
      <c r="N18" s="1"/>
      <c r="O18" s="1"/>
      <c r="P18" s="1"/>
      <c r="Q18" s="1"/>
    </row>
    <row r="19" spans="1:17" x14ac:dyDescent="0.25">
      <c r="A19" s="13">
        <f t="shared" si="0"/>
        <v>18</v>
      </c>
      <c r="B19" s="25" t="s">
        <v>70</v>
      </c>
      <c r="C19" s="25"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19"/>
  <sheetViews>
    <sheetView zoomScale="75" zoomScaleNormal="75" workbookViewId="0">
      <selection activeCell="C15" sqref="C15"/>
    </sheetView>
  </sheetViews>
  <sheetFormatPr defaultColWidth="9.28515625" defaultRowHeight="15" x14ac:dyDescent="0.25"/>
  <cols>
    <col min="1" max="1" width="9.28515625" style="2"/>
    <col min="2" max="2" width="34.7109375" style="3" bestFit="1" customWidth="1"/>
    <col min="3" max="3" width="123.5703125" style="3" customWidth="1"/>
    <col min="4" max="4" width="36.7109375" style="2" customWidth="1"/>
    <col min="5" max="16384" width="9.28515625" style="3"/>
  </cols>
  <sheetData>
    <row r="1" spans="1:4" x14ac:dyDescent="0.25">
      <c r="A1" s="13" t="s">
        <v>41</v>
      </c>
      <c r="B1" s="25" t="s">
        <v>42</v>
      </c>
      <c r="C1" s="25" t="s">
        <v>43</v>
      </c>
      <c r="D1" s="3"/>
    </row>
    <row r="2" spans="1:4" x14ac:dyDescent="0.25">
      <c r="A2" s="13">
        <v>1</v>
      </c>
      <c r="B2" s="25" t="s">
        <v>44</v>
      </c>
      <c r="C2" s="25" t="s">
        <v>45</v>
      </c>
      <c r="D2" s="3"/>
    </row>
    <row r="3" spans="1:4" ht="30" x14ac:dyDescent="0.25">
      <c r="A3" s="13">
        <f>A2+1</f>
        <v>2</v>
      </c>
      <c r="B3" s="25" t="s">
        <v>46</v>
      </c>
      <c r="C3" s="31" t="s">
        <v>72</v>
      </c>
      <c r="D3" s="27"/>
    </row>
    <row r="4" spans="1:4" x14ac:dyDescent="0.25">
      <c r="A4" s="13">
        <f t="shared" ref="A4:A19" si="0">A3+1</f>
        <v>3</v>
      </c>
      <c r="B4" s="25" t="s">
        <v>48</v>
      </c>
      <c r="C4" s="25" t="s">
        <v>73</v>
      </c>
      <c r="D4" s="3"/>
    </row>
    <row r="5" spans="1:4" x14ac:dyDescent="0.25">
      <c r="A5" s="13">
        <f t="shared" si="0"/>
        <v>4</v>
      </c>
      <c r="B5" s="25" t="s">
        <v>50</v>
      </c>
      <c r="C5" s="25" t="s">
        <v>4</v>
      </c>
      <c r="D5" s="3"/>
    </row>
    <row r="6" spans="1:4" x14ac:dyDescent="0.25">
      <c r="A6" s="13">
        <f t="shared" si="0"/>
        <v>5</v>
      </c>
      <c r="B6" s="25" t="s">
        <v>51</v>
      </c>
      <c r="C6" s="28">
        <v>0</v>
      </c>
      <c r="D6" s="3"/>
    </row>
    <row r="7" spans="1:4" x14ac:dyDescent="0.25">
      <c r="A7" s="13">
        <f t="shared" si="0"/>
        <v>6</v>
      </c>
      <c r="B7" s="25" t="s">
        <v>99</v>
      </c>
      <c r="C7" s="29" t="s">
        <v>101</v>
      </c>
      <c r="D7" s="3"/>
    </row>
    <row r="8" spans="1:4" x14ac:dyDescent="0.25">
      <c r="A8" s="13">
        <f t="shared" si="0"/>
        <v>7</v>
      </c>
      <c r="B8" s="25" t="s">
        <v>53</v>
      </c>
      <c r="C8" s="29" t="s">
        <v>104</v>
      </c>
      <c r="D8" s="3"/>
    </row>
    <row r="9" spans="1:4" x14ac:dyDescent="0.25">
      <c r="A9" s="13">
        <f t="shared" si="0"/>
        <v>8</v>
      </c>
      <c r="B9" s="25" t="s">
        <v>54</v>
      </c>
      <c r="C9" s="30" t="s">
        <v>55</v>
      </c>
      <c r="D9" s="3"/>
    </row>
    <row r="10" spans="1:4" ht="45" x14ac:dyDescent="0.25">
      <c r="A10" s="13">
        <f t="shared" si="0"/>
        <v>9</v>
      </c>
      <c r="B10" s="25" t="s">
        <v>56</v>
      </c>
      <c r="C10" s="102" t="s">
        <v>160</v>
      </c>
      <c r="D10" s="55"/>
    </row>
    <row r="11" spans="1:4" ht="150" x14ac:dyDescent="0.25">
      <c r="A11" s="13">
        <f t="shared" si="0"/>
        <v>10</v>
      </c>
      <c r="B11" s="25" t="s">
        <v>57</v>
      </c>
      <c r="C11" s="31" t="s">
        <v>74</v>
      </c>
      <c r="D11" s="27"/>
    </row>
    <row r="12" spans="1:4" x14ac:dyDescent="0.25">
      <c r="A12" s="13">
        <f t="shared" si="0"/>
        <v>11</v>
      </c>
      <c r="B12" s="25" t="s">
        <v>59</v>
      </c>
      <c r="C12" s="25" t="s">
        <v>60</v>
      </c>
      <c r="D12" s="3"/>
    </row>
    <row r="13" spans="1:4" ht="60" x14ac:dyDescent="0.25">
      <c r="A13" s="13">
        <f t="shared" si="0"/>
        <v>12</v>
      </c>
      <c r="B13" s="25" t="s">
        <v>61</v>
      </c>
      <c r="C13" s="29" t="s">
        <v>75</v>
      </c>
      <c r="D13" s="3"/>
    </row>
    <row r="14" spans="1:4" ht="30" x14ac:dyDescent="0.25">
      <c r="A14" s="13">
        <f t="shared" si="0"/>
        <v>13</v>
      </c>
      <c r="B14" s="25" t="s">
        <v>63</v>
      </c>
      <c r="C14" s="29" t="s">
        <v>76</v>
      </c>
      <c r="D14" s="3"/>
    </row>
    <row r="15" spans="1:4" ht="30" x14ac:dyDescent="0.25">
      <c r="A15" s="13">
        <f t="shared" si="0"/>
        <v>14</v>
      </c>
      <c r="B15" s="25" t="s">
        <v>65</v>
      </c>
      <c r="C15" s="31" t="s">
        <v>167</v>
      </c>
      <c r="D15" s="3"/>
    </row>
    <row r="16" spans="1:4" x14ac:dyDescent="0.25">
      <c r="A16" s="13">
        <f t="shared" si="0"/>
        <v>15</v>
      </c>
      <c r="B16" s="25" t="s">
        <v>66</v>
      </c>
      <c r="C16" s="29" t="s">
        <v>163</v>
      </c>
      <c r="D16" s="3"/>
    </row>
    <row r="17" spans="1:17" x14ac:dyDescent="0.25">
      <c r="A17" s="13">
        <f t="shared" si="0"/>
        <v>16</v>
      </c>
      <c r="B17" s="25" t="s">
        <v>68</v>
      </c>
      <c r="C17" s="25" t="s">
        <v>161</v>
      </c>
      <c r="D17" s="56"/>
    </row>
    <row r="18" spans="1:17" x14ac:dyDescent="0.25">
      <c r="A18" s="13">
        <f>A17+1</f>
        <v>17</v>
      </c>
      <c r="B18" s="25" t="s">
        <v>69</v>
      </c>
      <c r="C18" s="29" t="s">
        <v>164</v>
      </c>
      <c r="D18" s="57"/>
      <c r="M18" s="1"/>
      <c r="N18" s="1"/>
      <c r="O18" s="1"/>
      <c r="P18" s="1"/>
      <c r="Q18" s="1"/>
    </row>
    <row r="19" spans="1:17" x14ac:dyDescent="0.25">
      <c r="A19" s="13">
        <f t="shared" si="0"/>
        <v>18</v>
      </c>
      <c r="B19" s="25" t="s">
        <v>70</v>
      </c>
      <c r="C19" s="25" t="s">
        <v>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0"/>
  <sheetViews>
    <sheetView zoomScale="75" zoomScaleNormal="75" workbookViewId="0">
      <selection activeCell="C16" sqref="C16"/>
    </sheetView>
  </sheetViews>
  <sheetFormatPr defaultColWidth="9.42578125" defaultRowHeight="15" x14ac:dyDescent="0.25"/>
  <cols>
    <col min="1" max="1" width="9.42578125" style="4"/>
    <col min="2" max="2" width="37" style="5" bestFit="1" customWidth="1"/>
    <col min="3" max="3" width="110.42578125" style="6" customWidth="1"/>
    <col min="4" max="4" width="74.7109375" style="2" customWidth="1"/>
    <col min="5" max="16384" width="9.42578125" style="3"/>
  </cols>
  <sheetData>
    <row r="1" spans="1:4" x14ac:dyDescent="0.25">
      <c r="A1" s="33" t="s">
        <v>41</v>
      </c>
      <c r="B1" s="33" t="s">
        <v>42</v>
      </c>
      <c r="C1" s="33" t="s">
        <v>43</v>
      </c>
      <c r="D1" s="3"/>
    </row>
    <row r="2" spans="1:4" x14ac:dyDescent="0.25">
      <c r="A2" s="34">
        <v>0</v>
      </c>
      <c r="B2" s="35" t="s">
        <v>77</v>
      </c>
      <c r="C2" s="35" t="s">
        <v>78</v>
      </c>
      <c r="D2" s="3"/>
    </row>
    <row r="3" spans="1:4" x14ac:dyDescent="0.25">
      <c r="A3" s="34">
        <v>1</v>
      </c>
      <c r="B3" s="35" t="s">
        <v>44</v>
      </c>
      <c r="C3" s="35" t="s">
        <v>79</v>
      </c>
      <c r="D3" s="3"/>
    </row>
    <row r="4" spans="1:4" ht="30" x14ac:dyDescent="0.25">
      <c r="A4" s="34">
        <f t="shared" ref="A4:A20" si="0">A3+1</f>
        <v>2</v>
      </c>
      <c r="B4" s="35" t="s">
        <v>46</v>
      </c>
      <c r="C4" s="36" t="s">
        <v>80</v>
      </c>
      <c r="D4" s="27"/>
    </row>
    <row r="5" spans="1:4" x14ac:dyDescent="0.25">
      <c r="A5" s="34">
        <f t="shared" si="0"/>
        <v>3</v>
      </c>
      <c r="B5" s="35" t="s">
        <v>48</v>
      </c>
      <c r="C5" s="63" t="s">
        <v>30</v>
      </c>
      <c r="D5" s="58"/>
    </row>
    <row r="6" spans="1:4" x14ac:dyDescent="0.25">
      <c r="A6" s="34">
        <f t="shared" si="0"/>
        <v>4</v>
      </c>
      <c r="B6" s="35" t="s">
        <v>50</v>
      </c>
      <c r="C6" s="35" t="s">
        <v>81</v>
      </c>
      <c r="D6" s="3"/>
    </row>
    <row r="7" spans="1:4" ht="30" x14ac:dyDescent="0.25">
      <c r="A7" s="34">
        <f t="shared" si="0"/>
        <v>5</v>
      </c>
      <c r="B7" s="35" t="s">
        <v>51</v>
      </c>
      <c r="C7" s="35" t="s">
        <v>100</v>
      </c>
      <c r="D7" s="3"/>
    </row>
    <row r="8" spans="1:4" ht="30" x14ac:dyDescent="0.25">
      <c r="A8" s="34">
        <f t="shared" si="0"/>
        <v>6</v>
      </c>
      <c r="B8" s="35" t="s">
        <v>52</v>
      </c>
      <c r="C8" s="35" t="s">
        <v>82</v>
      </c>
      <c r="D8" s="3"/>
    </row>
    <row r="9" spans="1:4" ht="38.25" customHeight="1" x14ac:dyDescent="0.25">
      <c r="A9" s="34">
        <f t="shared" si="0"/>
        <v>7</v>
      </c>
      <c r="B9" s="35" t="s">
        <v>53</v>
      </c>
      <c r="C9" s="35" t="s">
        <v>83</v>
      </c>
      <c r="D9" s="3"/>
    </row>
    <row r="10" spans="1:4" x14ac:dyDescent="0.25">
      <c r="A10" s="34">
        <f t="shared" si="0"/>
        <v>8</v>
      </c>
      <c r="B10" s="35" t="s">
        <v>54</v>
      </c>
      <c r="C10" s="35" t="s">
        <v>84</v>
      </c>
      <c r="D10" s="3"/>
    </row>
    <row r="11" spans="1:4" ht="45" x14ac:dyDescent="0.25">
      <c r="A11" s="34">
        <f t="shared" si="0"/>
        <v>9</v>
      </c>
      <c r="B11" s="35" t="s">
        <v>56</v>
      </c>
      <c r="C11" s="102" t="s">
        <v>160</v>
      </c>
      <c r="D11" s="55"/>
    </row>
    <row r="12" spans="1:4" ht="90" x14ac:dyDescent="0.25">
      <c r="A12" s="34">
        <f t="shared" si="0"/>
        <v>10</v>
      </c>
      <c r="B12" s="35" t="s">
        <v>57</v>
      </c>
      <c r="C12" s="37" t="s">
        <v>85</v>
      </c>
      <c r="D12" s="5"/>
    </row>
    <row r="13" spans="1:4" x14ac:dyDescent="0.25">
      <c r="A13" s="34">
        <f t="shared" si="0"/>
        <v>11</v>
      </c>
      <c r="B13" s="35" t="s">
        <v>59</v>
      </c>
      <c r="C13" s="37" t="s">
        <v>86</v>
      </c>
      <c r="D13" s="3"/>
    </row>
    <row r="14" spans="1:4" ht="30" x14ac:dyDescent="0.25">
      <c r="A14" s="34">
        <f t="shared" si="0"/>
        <v>12</v>
      </c>
      <c r="B14" s="35" t="s">
        <v>61</v>
      </c>
      <c r="C14" s="37" t="s">
        <v>87</v>
      </c>
      <c r="D14" s="3"/>
    </row>
    <row r="15" spans="1:4" ht="47.25" customHeight="1" x14ac:dyDescent="0.25">
      <c r="A15" s="34">
        <f t="shared" si="0"/>
        <v>13</v>
      </c>
      <c r="B15" s="35" t="s">
        <v>63</v>
      </c>
      <c r="C15" s="37" t="s">
        <v>88</v>
      </c>
      <c r="D15" s="3"/>
    </row>
    <row r="16" spans="1:4" x14ac:dyDescent="0.25">
      <c r="A16" s="34">
        <f t="shared" si="0"/>
        <v>14</v>
      </c>
      <c r="B16" s="35" t="s">
        <v>65</v>
      </c>
      <c r="C16" s="37" t="s">
        <v>168</v>
      </c>
      <c r="D16" s="3"/>
    </row>
    <row r="17" spans="1:4" x14ac:dyDescent="0.25">
      <c r="A17" s="34">
        <f t="shared" si="0"/>
        <v>15</v>
      </c>
      <c r="B17" s="35" t="s">
        <v>66</v>
      </c>
      <c r="C17" s="35" t="s">
        <v>67</v>
      </c>
      <c r="D17" s="3"/>
    </row>
    <row r="18" spans="1:4" x14ac:dyDescent="0.25">
      <c r="A18" s="34">
        <f t="shared" si="0"/>
        <v>16</v>
      </c>
      <c r="B18" s="35" t="s">
        <v>68</v>
      </c>
      <c r="C18" s="35" t="s">
        <v>165</v>
      </c>
      <c r="D18" s="58"/>
    </row>
    <row r="19" spans="1:4" x14ac:dyDescent="0.25">
      <c r="A19" s="34">
        <f t="shared" si="0"/>
        <v>17</v>
      </c>
      <c r="B19" s="35" t="s">
        <v>69</v>
      </c>
      <c r="C19" s="37" t="s">
        <v>89</v>
      </c>
      <c r="D19" s="32"/>
    </row>
    <row r="20" spans="1:4" x14ac:dyDescent="0.25">
      <c r="A20" s="34">
        <f t="shared" si="0"/>
        <v>18</v>
      </c>
      <c r="B20" s="35" t="s">
        <v>70</v>
      </c>
      <c r="C20" s="35" t="s">
        <v>90</v>
      </c>
      <c r="D20" s="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0"/>
  <sheetViews>
    <sheetView zoomScale="75" zoomScaleNormal="75" workbookViewId="0">
      <selection activeCell="C16" sqref="C16"/>
    </sheetView>
  </sheetViews>
  <sheetFormatPr defaultColWidth="9.42578125" defaultRowHeight="15" x14ac:dyDescent="0.25"/>
  <cols>
    <col min="1" max="1" width="9.42578125" style="4"/>
    <col min="2" max="2" width="37" style="5" bestFit="1" customWidth="1"/>
    <col min="3" max="3" width="94.5703125" style="6" customWidth="1"/>
    <col min="4" max="4" width="74.7109375" style="2" customWidth="1"/>
    <col min="5" max="16384" width="9.42578125" style="3"/>
  </cols>
  <sheetData>
    <row r="1" spans="1:4" x14ac:dyDescent="0.25">
      <c r="A1" s="33" t="s">
        <v>41</v>
      </c>
      <c r="B1" s="33" t="s">
        <v>42</v>
      </c>
      <c r="C1" s="33" t="s">
        <v>43</v>
      </c>
      <c r="D1" s="3"/>
    </row>
    <row r="2" spans="1:4" x14ac:dyDescent="0.25">
      <c r="A2" s="34">
        <v>0</v>
      </c>
      <c r="B2" s="35" t="s">
        <v>77</v>
      </c>
      <c r="C2" s="35" t="s">
        <v>78</v>
      </c>
      <c r="D2" s="3"/>
    </row>
    <row r="3" spans="1:4" x14ac:dyDescent="0.25">
      <c r="A3" s="34">
        <v>1</v>
      </c>
      <c r="B3" s="35" t="s">
        <v>44</v>
      </c>
      <c r="C3" s="35" t="s">
        <v>79</v>
      </c>
      <c r="D3" s="3"/>
    </row>
    <row r="4" spans="1:4" ht="30" x14ac:dyDescent="0.25">
      <c r="A4" s="34">
        <f t="shared" ref="A4:A20" si="0">A3+1</f>
        <v>2</v>
      </c>
      <c r="B4" s="35" t="s">
        <v>46</v>
      </c>
      <c r="C4" s="37" t="s">
        <v>91</v>
      </c>
      <c r="D4" s="27"/>
    </row>
    <row r="5" spans="1:4" x14ac:dyDescent="0.25">
      <c r="A5" s="34">
        <f t="shared" si="0"/>
        <v>3</v>
      </c>
      <c r="B5" s="35" t="s">
        <v>48</v>
      </c>
      <c r="C5" s="63" t="s">
        <v>30</v>
      </c>
      <c r="D5" s="58"/>
    </row>
    <row r="6" spans="1:4" x14ac:dyDescent="0.25">
      <c r="A6" s="34">
        <f t="shared" si="0"/>
        <v>4</v>
      </c>
      <c r="B6" s="35" t="s">
        <v>50</v>
      </c>
      <c r="C6" s="35" t="s">
        <v>81</v>
      </c>
      <c r="D6" s="3"/>
    </row>
    <row r="7" spans="1:4" x14ac:dyDescent="0.25">
      <c r="A7" s="34">
        <f t="shared" si="0"/>
        <v>5</v>
      </c>
      <c r="B7" s="35" t="s">
        <v>51</v>
      </c>
      <c r="C7" s="35" t="s">
        <v>101</v>
      </c>
      <c r="D7" s="3"/>
    </row>
    <row r="8" spans="1:4" x14ac:dyDescent="0.25">
      <c r="A8" s="34">
        <f t="shared" si="0"/>
        <v>6</v>
      </c>
      <c r="B8" s="35" t="s">
        <v>52</v>
      </c>
      <c r="C8" s="35" t="s">
        <v>96</v>
      </c>
      <c r="D8" s="3"/>
    </row>
    <row r="9" spans="1:4" ht="20.25" customHeight="1" x14ac:dyDescent="0.25">
      <c r="A9" s="34">
        <f t="shared" si="0"/>
        <v>7</v>
      </c>
      <c r="B9" s="35" t="s">
        <v>53</v>
      </c>
      <c r="C9" s="35" t="s">
        <v>102</v>
      </c>
      <c r="D9" s="3"/>
    </row>
    <row r="10" spans="1:4" x14ac:dyDescent="0.25">
      <c r="A10" s="34">
        <f t="shared" si="0"/>
        <v>8</v>
      </c>
      <c r="B10" s="35" t="s">
        <v>54</v>
      </c>
      <c r="C10" s="35" t="s">
        <v>84</v>
      </c>
      <c r="D10" s="58"/>
    </row>
    <row r="11" spans="1:4" ht="45" x14ac:dyDescent="0.25">
      <c r="A11" s="34">
        <f t="shared" si="0"/>
        <v>9</v>
      </c>
      <c r="B11" s="35" t="s">
        <v>56</v>
      </c>
      <c r="C11" s="102" t="s">
        <v>160</v>
      </c>
      <c r="D11" s="55"/>
    </row>
    <row r="12" spans="1:4" ht="180" x14ac:dyDescent="0.25">
      <c r="A12" s="34">
        <f t="shared" si="0"/>
        <v>10</v>
      </c>
      <c r="B12" s="35" t="s">
        <v>57</v>
      </c>
      <c r="C12" s="37" t="s">
        <v>92</v>
      </c>
      <c r="D12" s="5"/>
    </row>
    <row r="13" spans="1:4" x14ac:dyDescent="0.25">
      <c r="A13" s="34">
        <f t="shared" si="0"/>
        <v>11</v>
      </c>
      <c r="B13" s="35" t="s">
        <v>59</v>
      </c>
      <c r="C13" s="37" t="s">
        <v>86</v>
      </c>
      <c r="D13" s="3"/>
    </row>
    <row r="14" spans="1:4" ht="60" x14ac:dyDescent="0.25">
      <c r="A14" s="34">
        <f t="shared" si="0"/>
        <v>12</v>
      </c>
      <c r="B14" s="35" t="s">
        <v>61</v>
      </c>
      <c r="C14" s="37" t="s">
        <v>93</v>
      </c>
      <c r="D14" s="3"/>
    </row>
    <row r="15" spans="1:4" ht="60" customHeight="1" x14ac:dyDescent="0.25">
      <c r="A15" s="34">
        <f t="shared" si="0"/>
        <v>13</v>
      </c>
      <c r="B15" s="35" t="s">
        <v>63</v>
      </c>
      <c r="C15" s="37" t="s">
        <v>94</v>
      </c>
      <c r="D15" s="3"/>
    </row>
    <row r="16" spans="1:4" ht="30" x14ac:dyDescent="0.25">
      <c r="A16" s="34">
        <f t="shared" si="0"/>
        <v>14</v>
      </c>
      <c r="B16" s="35" t="s">
        <v>65</v>
      </c>
      <c r="C16" s="37" t="s">
        <v>168</v>
      </c>
      <c r="D16" s="3"/>
    </row>
    <row r="17" spans="1:4" x14ac:dyDescent="0.25">
      <c r="A17" s="34">
        <f t="shared" si="0"/>
        <v>15</v>
      </c>
      <c r="B17" s="35" t="s">
        <v>66</v>
      </c>
      <c r="C17" s="35" t="s">
        <v>67</v>
      </c>
      <c r="D17" s="3"/>
    </row>
    <row r="18" spans="1:4" x14ac:dyDescent="0.25">
      <c r="A18" s="34">
        <f t="shared" si="0"/>
        <v>16</v>
      </c>
      <c r="B18" s="35" t="s">
        <v>68</v>
      </c>
      <c r="C18" s="35" t="s">
        <v>165</v>
      </c>
      <c r="D18" s="58"/>
    </row>
    <row r="19" spans="1:4" ht="30" x14ac:dyDescent="0.25">
      <c r="A19" s="34">
        <f t="shared" si="0"/>
        <v>17</v>
      </c>
      <c r="B19" s="35" t="s">
        <v>69</v>
      </c>
      <c r="C19" s="37" t="s">
        <v>95</v>
      </c>
      <c r="D19" s="32"/>
    </row>
    <row r="20" spans="1:4" x14ac:dyDescent="0.25">
      <c r="A20" s="35">
        <f t="shared" si="0"/>
        <v>18</v>
      </c>
      <c r="B20" s="35" t="s">
        <v>70</v>
      </c>
      <c r="C20" s="35" t="s">
        <v>90</v>
      </c>
      <c r="D20" s="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70E52-3437-434A-88D0-A595175D5A51}">
  <dimension ref="A1:Q20"/>
  <sheetViews>
    <sheetView zoomScale="75" zoomScaleNormal="75" workbookViewId="0">
      <selection activeCell="G15" sqref="G15"/>
    </sheetView>
  </sheetViews>
  <sheetFormatPr defaultColWidth="9.28515625" defaultRowHeight="15.75" x14ac:dyDescent="0.25"/>
  <cols>
    <col min="1" max="1" width="9.28515625" style="109"/>
    <col min="2" max="2" width="34.7109375" style="97" bestFit="1" customWidth="1"/>
    <col min="3" max="3" width="97.7109375" style="97" customWidth="1"/>
    <col min="4" max="4" width="36.7109375" style="109" customWidth="1"/>
    <col min="5" max="16384" width="9.28515625" style="97"/>
  </cols>
  <sheetData>
    <row r="1" spans="1:4" x14ac:dyDescent="0.25">
      <c r="A1" s="96" t="s">
        <v>119</v>
      </c>
      <c r="B1" s="96" t="s">
        <v>120</v>
      </c>
      <c r="C1" s="96" t="s">
        <v>121</v>
      </c>
      <c r="D1" s="97"/>
    </row>
    <row r="2" spans="1:4" x14ac:dyDescent="0.25">
      <c r="A2" s="98">
        <v>0</v>
      </c>
      <c r="B2" s="99" t="s">
        <v>0</v>
      </c>
      <c r="C2" s="99" t="s">
        <v>1</v>
      </c>
      <c r="D2" s="97"/>
    </row>
    <row r="3" spans="1:4" x14ac:dyDescent="0.25">
      <c r="A3" s="98">
        <v>1</v>
      </c>
      <c r="B3" s="99" t="s">
        <v>2</v>
      </c>
      <c r="C3" s="99" t="s">
        <v>122</v>
      </c>
      <c r="D3" s="97"/>
    </row>
    <row r="4" spans="1:4" ht="28.5" x14ac:dyDescent="0.25">
      <c r="A4" s="98">
        <f>A3+1</f>
        <v>2</v>
      </c>
      <c r="B4" s="99" t="s">
        <v>3</v>
      </c>
      <c r="C4" s="100" t="s">
        <v>123</v>
      </c>
      <c r="D4" s="97"/>
    </row>
    <row r="5" spans="1:4" x14ac:dyDescent="0.25">
      <c r="A5" s="98">
        <f t="shared" ref="A5:A20" si="0">A4+1</f>
        <v>3</v>
      </c>
      <c r="B5" s="99" t="s">
        <v>124</v>
      </c>
      <c r="C5" s="101" t="s">
        <v>31</v>
      </c>
      <c r="D5" s="97"/>
    </row>
    <row r="6" spans="1:4" x14ac:dyDescent="0.25">
      <c r="A6" s="98">
        <f t="shared" si="0"/>
        <v>4</v>
      </c>
      <c r="B6" s="99" t="s">
        <v>125</v>
      </c>
      <c r="C6" s="102" t="s">
        <v>4</v>
      </c>
      <c r="D6" s="97"/>
    </row>
    <row r="7" spans="1:4" x14ac:dyDescent="0.25">
      <c r="A7" s="98">
        <f t="shared" si="0"/>
        <v>5</v>
      </c>
      <c r="B7" s="99" t="s">
        <v>5</v>
      </c>
      <c r="C7" s="103">
        <v>0</v>
      </c>
      <c r="D7" s="97"/>
    </row>
    <row r="8" spans="1:4" ht="60" x14ac:dyDescent="0.25">
      <c r="A8" s="98">
        <f t="shared" si="0"/>
        <v>6</v>
      </c>
      <c r="B8" s="99" t="s">
        <v>108</v>
      </c>
      <c r="C8" s="102" t="s">
        <v>126</v>
      </c>
      <c r="D8" s="97"/>
    </row>
    <row r="9" spans="1:4" ht="45" x14ac:dyDescent="0.25">
      <c r="A9" s="98">
        <f t="shared" si="0"/>
        <v>7</v>
      </c>
      <c r="B9" s="99" t="s">
        <v>6</v>
      </c>
      <c r="C9" s="102" t="s">
        <v>127</v>
      </c>
      <c r="D9" s="97"/>
    </row>
    <row r="10" spans="1:4" x14ac:dyDescent="0.25">
      <c r="A10" s="98">
        <f t="shared" si="0"/>
        <v>8</v>
      </c>
      <c r="B10" s="99" t="s">
        <v>128</v>
      </c>
      <c r="C10" s="104" t="s">
        <v>129</v>
      </c>
      <c r="D10" s="97"/>
    </row>
    <row r="11" spans="1:4" ht="45" x14ac:dyDescent="0.25">
      <c r="A11" s="98">
        <f t="shared" si="0"/>
        <v>9</v>
      </c>
      <c r="B11" s="99" t="s">
        <v>130</v>
      </c>
      <c r="C11" s="102" t="s">
        <v>160</v>
      </c>
      <c r="D11" s="97"/>
    </row>
    <row r="12" spans="1:4" ht="255" x14ac:dyDescent="0.25">
      <c r="A12" s="98">
        <f t="shared" si="0"/>
        <v>10</v>
      </c>
      <c r="B12" s="99" t="s">
        <v>131</v>
      </c>
      <c r="C12" s="105" t="s">
        <v>132</v>
      </c>
      <c r="D12" s="97"/>
    </row>
    <row r="13" spans="1:4" x14ac:dyDescent="0.25">
      <c r="A13" s="98">
        <f t="shared" si="0"/>
        <v>11</v>
      </c>
      <c r="B13" s="99" t="s">
        <v>133</v>
      </c>
      <c r="C13" s="102" t="s">
        <v>107</v>
      </c>
      <c r="D13" s="97"/>
    </row>
    <row r="14" spans="1:4" ht="30" x14ac:dyDescent="0.25">
      <c r="A14" s="98">
        <f t="shared" si="0"/>
        <v>12</v>
      </c>
      <c r="B14" s="99" t="s">
        <v>134</v>
      </c>
      <c r="C14" s="106" t="s">
        <v>135</v>
      </c>
      <c r="D14" s="97"/>
    </row>
    <row r="15" spans="1:4" ht="45" x14ac:dyDescent="0.25">
      <c r="A15" s="98">
        <f t="shared" si="0"/>
        <v>13</v>
      </c>
      <c r="B15" s="99" t="s">
        <v>136</v>
      </c>
      <c r="C15" s="106" t="s">
        <v>137</v>
      </c>
      <c r="D15" s="97"/>
    </row>
    <row r="16" spans="1:4" ht="45" x14ac:dyDescent="0.25">
      <c r="A16" s="98">
        <f t="shared" si="0"/>
        <v>14</v>
      </c>
      <c r="B16" s="99" t="s">
        <v>138</v>
      </c>
      <c r="C16" s="102" t="s">
        <v>139</v>
      </c>
      <c r="D16" s="107"/>
    </row>
    <row r="17" spans="1:17" x14ac:dyDescent="0.25">
      <c r="A17" s="98">
        <f t="shared" si="0"/>
        <v>15</v>
      </c>
      <c r="B17" s="99" t="s">
        <v>140</v>
      </c>
      <c r="C17" s="102" t="s">
        <v>141</v>
      </c>
      <c r="D17" s="108"/>
    </row>
    <row r="18" spans="1:17" x14ac:dyDescent="0.25">
      <c r="A18" s="98">
        <f t="shared" si="0"/>
        <v>16</v>
      </c>
      <c r="B18" s="99" t="s">
        <v>142</v>
      </c>
      <c r="C18" s="102" t="s">
        <v>143</v>
      </c>
      <c r="D18" s="108"/>
    </row>
    <row r="19" spans="1:17" ht="30" x14ac:dyDescent="0.25">
      <c r="A19" s="98">
        <f>A18+1</f>
        <v>17</v>
      </c>
      <c r="B19" s="99" t="s">
        <v>144</v>
      </c>
      <c r="C19" s="102" t="s">
        <v>145</v>
      </c>
      <c r="D19" s="108"/>
      <c r="M19" s="1"/>
      <c r="N19" s="1"/>
      <c r="O19" s="1"/>
      <c r="P19" s="1"/>
      <c r="Q19" s="1"/>
    </row>
    <row r="20" spans="1:17" x14ac:dyDescent="0.25">
      <c r="A20" s="98">
        <f t="shared" si="0"/>
        <v>18</v>
      </c>
      <c r="B20" s="99" t="s">
        <v>146</v>
      </c>
      <c r="C20" s="102" t="s">
        <v>147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465E7-BCCC-4185-938A-4DDF883216C2}">
  <dimension ref="A1:C23"/>
  <sheetViews>
    <sheetView topLeftCell="A8" zoomScale="75" zoomScaleNormal="75" workbookViewId="0">
      <selection activeCell="C11" sqref="C11"/>
    </sheetView>
  </sheetViews>
  <sheetFormatPr defaultColWidth="9.28515625" defaultRowHeight="15.75" x14ac:dyDescent="0.25"/>
  <cols>
    <col min="1" max="1" width="9.28515625" style="112"/>
    <col min="2" max="2" width="37" style="113" bestFit="1" customWidth="1"/>
    <col min="3" max="3" width="76.28515625" style="115" customWidth="1"/>
    <col min="4" max="16384" width="9.28515625" style="97"/>
  </cols>
  <sheetData>
    <row r="1" spans="1:3" x14ac:dyDescent="0.25">
      <c r="A1" s="96" t="s">
        <v>119</v>
      </c>
      <c r="B1" s="96" t="s">
        <v>120</v>
      </c>
      <c r="C1" s="96" t="s">
        <v>121</v>
      </c>
    </row>
    <row r="2" spans="1:3" x14ac:dyDescent="0.25">
      <c r="A2" s="98">
        <v>0</v>
      </c>
      <c r="B2" s="99" t="s">
        <v>0</v>
      </c>
      <c r="C2" s="99" t="s">
        <v>1</v>
      </c>
    </row>
    <row r="3" spans="1:3" x14ac:dyDescent="0.25">
      <c r="A3" s="98">
        <v>1</v>
      </c>
      <c r="B3" s="99" t="s">
        <v>2</v>
      </c>
      <c r="C3" s="99" t="s">
        <v>148</v>
      </c>
    </row>
    <row r="4" spans="1:3" ht="28.5" x14ac:dyDescent="0.25">
      <c r="A4" s="98">
        <f>A3+1</f>
        <v>2</v>
      </c>
      <c r="B4" s="99" t="s">
        <v>3</v>
      </c>
      <c r="C4" s="110" t="s">
        <v>149</v>
      </c>
    </row>
    <row r="5" spans="1:3" x14ac:dyDescent="0.25">
      <c r="A5" s="98">
        <f t="shared" ref="A5:A20" si="0">A4+1</f>
        <v>3</v>
      </c>
      <c r="B5" s="99" t="s">
        <v>124</v>
      </c>
      <c r="C5" s="102" t="s">
        <v>117</v>
      </c>
    </row>
    <row r="6" spans="1:3" x14ac:dyDescent="0.25">
      <c r="A6" s="98">
        <f t="shared" si="0"/>
        <v>4</v>
      </c>
      <c r="B6" s="99" t="s">
        <v>125</v>
      </c>
      <c r="C6" s="102" t="s">
        <v>150</v>
      </c>
    </row>
    <row r="7" spans="1:3" x14ac:dyDescent="0.25">
      <c r="A7" s="98">
        <f t="shared" si="0"/>
        <v>5</v>
      </c>
      <c r="B7" s="99" t="s">
        <v>5</v>
      </c>
      <c r="C7" s="103">
        <v>0</v>
      </c>
    </row>
    <row r="8" spans="1:3" ht="30" x14ac:dyDescent="0.25">
      <c r="A8" s="98">
        <f t="shared" si="0"/>
        <v>6</v>
      </c>
      <c r="B8" s="99" t="s">
        <v>108</v>
      </c>
      <c r="C8" s="111" t="s">
        <v>151</v>
      </c>
    </row>
    <row r="9" spans="1:3" ht="60" x14ac:dyDescent="0.25">
      <c r="A9" s="98">
        <f t="shared" si="0"/>
        <v>7</v>
      </c>
      <c r="B9" s="99" t="s">
        <v>6</v>
      </c>
      <c r="C9" s="102" t="s">
        <v>152</v>
      </c>
    </row>
    <row r="10" spans="1:3" x14ac:dyDescent="0.25">
      <c r="A10" s="98">
        <f t="shared" si="0"/>
        <v>8</v>
      </c>
      <c r="B10" s="99" t="s">
        <v>128</v>
      </c>
      <c r="C10" s="102" t="s">
        <v>129</v>
      </c>
    </row>
    <row r="11" spans="1:3" ht="60" x14ac:dyDescent="0.25">
      <c r="A11" s="98">
        <f t="shared" si="0"/>
        <v>9</v>
      </c>
      <c r="B11" s="99" t="s">
        <v>130</v>
      </c>
      <c r="C11" s="102" t="s">
        <v>160</v>
      </c>
    </row>
    <row r="12" spans="1:3" ht="300" x14ac:dyDescent="0.25">
      <c r="A12" s="98">
        <f t="shared" si="0"/>
        <v>10</v>
      </c>
      <c r="B12" s="99" t="s">
        <v>131</v>
      </c>
      <c r="C12" s="105" t="s">
        <v>153</v>
      </c>
    </row>
    <row r="13" spans="1:3" x14ac:dyDescent="0.25">
      <c r="A13" s="98">
        <f t="shared" si="0"/>
        <v>11</v>
      </c>
      <c r="B13" s="99" t="s">
        <v>133</v>
      </c>
      <c r="C13" s="102" t="s">
        <v>107</v>
      </c>
    </row>
    <row r="14" spans="1:3" ht="30" x14ac:dyDescent="0.25">
      <c r="A14" s="98">
        <f t="shared" si="0"/>
        <v>12</v>
      </c>
      <c r="B14" s="99" t="s">
        <v>134</v>
      </c>
      <c r="C14" s="111" t="s">
        <v>154</v>
      </c>
    </row>
    <row r="15" spans="1:3" ht="300" x14ac:dyDescent="0.25">
      <c r="A15" s="98">
        <f t="shared" si="0"/>
        <v>13</v>
      </c>
      <c r="B15" s="99" t="s">
        <v>136</v>
      </c>
      <c r="C15" s="106" t="s">
        <v>155</v>
      </c>
    </row>
    <row r="16" spans="1:3" ht="45" x14ac:dyDescent="0.25">
      <c r="A16" s="98">
        <f t="shared" si="0"/>
        <v>14</v>
      </c>
      <c r="B16" s="99" t="s">
        <v>138</v>
      </c>
      <c r="C16" s="102" t="s">
        <v>156</v>
      </c>
    </row>
    <row r="17" spans="1:3" x14ac:dyDescent="0.25">
      <c r="A17" s="98">
        <f t="shared" si="0"/>
        <v>15</v>
      </c>
      <c r="B17" s="99" t="s">
        <v>140</v>
      </c>
      <c r="C17" s="102" t="s">
        <v>141</v>
      </c>
    </row>
    <row r="18" spans="1:3" x14ac:dyDescent="0.25">
      <c r="A18" s="98">
        <f t="shared" si="0"/>
        <v>16</v>
      </c>
      <c r="B18" s="99" t="s">
        <v>142</v>
      </c>
      <c r="C18" s="102" t="s">
        <v>157</v>
      </c>
    </row>
    <row r="19" spans="1:3" ht="30" x14ac:dyDescent="0.25">
      <c r="A19" s="98">
        <f>A18+1</f>
        <v>17</v>
      </c>
      <c r="B19" s="99" t="s">
        <v>144</v>
      </c>
      <c r="C19" s="102" t="s">
        <v>158</v>
      </c>
    </row>
    <row r="20" spans="1:3" x14ac:dyDescent="0.25">
      <c r="A20" s="98">
        <f t="shared" si="0"/>
        <v>18</v>
      </c>
      <c r="B20" s="99" t="s">
        <v>146</v>
      </c>
      <c r="C20" s="102" t="s">
        <v>147</v>
      </c>
    </row>
    <row r="22" spans="1:3" x14ac:dyDescent="0.25">
      <c r="C22" s="114"/>
    </row>
    <row r="23" spans="1:3" x14ac:dyDescent="0.25">
      <c r="C23" s="1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D47590AAC47E47A6155372D075BEB0" ma:contentTypeVersion="11" ma:contentTypeDescription="Create a new document." ma:contentTypeScope="" ma:versionID="24c1b53b201ac19301c48581f1d19c2d">
  <xsd:schema xmlns:xsd="http://www.w3.org/2001/XMLSchema" xmlns:xs="http://www.w3.org/2001/XMLSchema" xmlns:p="http://schemas.microsoft.com/office/2006/metadata/properties" xmlns:ns3="8be379f2-28e8-4e37-8bc5-28b2798f7f19" xmlns:ns4="7a346aab-df7c-4193-8ac0-c3335fd467ce" targetNamespace="http://schemas.microsoft.com/office/2006/metadata/properties" ma:root="true" ma:fieldsID="bb4b16530a982a03de4e50c24550e563" ns3:_="" ns4:_="">
    <xsd:import namespace="8be379f2-28e8-4e37-8bc5-28b2798f7f19"/>
    <xsd:import namespace="7a346aab-df7c-4193-8ac0-c3335fd467c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379f2-28e8-4e37-8bc5-28b2798f7f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346aab-df7c-4193-8ac0-c3335fd467c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131E3A-9D1D-4DB9-B1A7-4D15019E22AD}">
  <ds:schemaRefs>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 ds:uri="7a346aab-df7c-4193-8ac0-c3335fd467ce"/>
    <ds:schemaRef ds:uri="8be379f2-28e8-4e37-8bc5-28b2798f7f19"/>
    <ds:schemaRef ds:uri="http://www.w3.org/XML/1998/namespace"/>
  </ds:schemaRefs>
</ds:datastoreItem>
</file>

<file path=customXml/itemProps2.xml><?xml version="1.0" encoding="utf-8"?>
<ds:datastoreItem xmlns:ds="http://schemas.openxmlformats.org/officeDocument/2006/customXml" ds:itemID="{2501EE3B-D196-4B61-BB05-6486D947F68A}">
  <ds:schemaRefs>
    <ds:schemaRef ds:uri="http://schemas.microsoft.com/sharepoint/v3/contenttype/forms"/>
  </ds:schemaRefs>
</ds:datastoreItem>
</file>

<file path=customXml/itemProps3.xml><?xml version="1.0" encoding="utf-8"?>
<ds:datastoreItem xmlns:ds="http://schemas.openxmlformats.org/officeDocument/2006/customXml" ds:itemID="{977D85A5-2C7A-4E02-97BC-8977EF5178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379f2-28e8-4e37-8bc5-28b2798f7f19"/>
    <ds:schemaRef ds:uri="7a346aab-df7c-4193-8ac0-c3335fd46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16.1 (1)</vt:lpstr>
      <vt:lpstr>16.1 (2)</vt:lpstr>
      <vt:lpstr>Specific output (16.1.1)(1)</vt:lpstr>
      <vt:lpstr>Specific output (16.1.1) (2)</vt:lpstr>
      <vt:lpstr>Specific result (16.1.1)(1)</vt:lpstr>
      <vt:lpstr>Specific result (16.1.1) (2)</vt:lpstr>
      <vt:lpstr>Specific output (16.1.2)</vt:lpstr>
      <vt:lpstr>Specific result (16.1.2)</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UsualBusiness</dc:creator>
  <cp:lastModifiedBy>Paulina Kemėšytė</cp:lastModifiedBy>
  <cp:revision/>
  <dcterms:created xsi:type="dcterms:W3CDTF">2019-08-26T08:32:57Z</dcterms:created>
  <dcterms:modified xsi:type="dcterms:W3CDTF">2026-03-23T07:42:56Z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0x010100EBD47590AAC47E47A6155372D075BEB0</vt:lpwstr>
  </property>
</Properties>
</file>