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inagentura-my.sharepoint.com/personal/a_sivickiene_inovacijuagentura_lt/Documents/Darbalaukis/"/>
    </mc:Choice>
  </mc:AlternateContent>
  <xr:revisionPtr revIDLastSave="0" documentId="8_{743584CC-D299-41ED-961C-9BD95C1F6E2C}" xr6:coauthVersionLast="47" xr6:coauthVersionMax="47" xr10:uidLastSave="{00000000-0000-0000-0000-000000000000}"/>
  <bookViews>
    <workbookView xWindow="-108" yWindow="-108" windowWidth="23256" windowHeight="12456" firstSheet="8" activeTab="8" xr2:uid="{5AC3AD77-8DE8-4332-9611-E6C2F6CC1ACF}"/>
  </bookViews>
  <sheets>
    <sheet name="INSTRUKCIJA" sheetId="5" r:id="rId1"/>
    <sheet name="1. Projekto atitiktis " sheetId="1" r:id="rId2"/>
    <sheet name="2. Pareiškėjo patirtis" sheetId="2" r:id="rId3"/>
    <sheet name="3.Numatomi įsteigti startuoliai" sheetId="7" r:id="rId4"/>
    <sheet name="4. Startuolių skaičius " sheetId="3" r:id="rId5"/>
    <sheet name="5. Tarptautinės narystės" sheetId="8" r:id="rId6"/>
    <sheet name="6. Tinkamos išlaidos" sheetId="6" r:id="rId7"/>
    <sheet name="7. DU pažyma apskaičiavimui" sheetId="14" r:id="rId8"/>
    <sheet name="7. DU pažyma apskaičiavimui_pvz" sheetId="11" r:id="rId9"/>
  </sheets>
  <externalReferences>
    <externalReference r:id="rId10"/>
    <externalReference r:id="rId11"/>
  </externalReferences>
  <definedNames>
    <definedName name="_Hlk210834364" localSheetId="3">'3.Numatomi įsteigti startuoliai'!$A$4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1" l="1"/>
  <c r="B16" i="11"/>
  <c r="B17" i="11"/>
  <c r="B18" i="11"/>
  <c r="B19" i="11"/>
  <c r="B20" i="11"/>
  <c r="B21" i="11"/>
  <c r="B22" i="11"/>
  <c r="B23" i="11"/>
  <c r="Q24" i="14"/>
  <c r="W23" i="14"/>
  <c r="P23" i="14"/>
  <c r="S23" i="14" s="1"/>
  <c r="B23" i="14"/>
  <c r="W22" i="14"/>
  <c r="P22" i="14"/>
  <c r="S22" i="14" s="1"/>
  <c r="B22" i="14"/>
  <c r="W21" i="14"/>
  <c r="P21" i="14"/>
  <c r="S21" i="14" s="1"/>
  <c r="B21" i="14"/>
  <c r="W20" i="14"/>
  <c r="P20" i="14"/>
  <c r="S20" i="14" s="1"/>
  <c r="B20" i="14"/>
  <c r="W19" i="14"/>
  <c r="P19" i="14"/>
  <c r="S19" i="14" s="1"/>
  <c r="B19" i="14"/>
  <c r="W18" i="14"/>
  <c r="P18" i="14"/>
  <c r="S18" i="14" s="1"/>
  <c r="B18" i="14"/>
  <c r="W17" i="14"/>
  <c r="P17" i="14"/>
  <c r="S17" i="14" s="1"/>
  <c r="B17" i="14"/>
  <c r="W16" i="14"/>
  <c r="P16" i="14"/>
  <c r="S16" i="14" s="1"/>
  <c r="B16" i="14"/>
  <c r="W15" i="14"/>
  <c r="P15" i="14"/>
  <c r="S15" i="14" s="1"/>
  <c r="B15" i="14"/>
  <c r="W14" i="14"/>
  <c r="P14" i="14"/>
  <c r="S14" i="14" s="1"/>
  <c r="B14" i="14"/>
  <c r="W13" i="14"/>
  <c r="P13" i="14"/>
  <c r="S13" i="14" s="1"/>
  <c r="B13" i="14"/>
  <c r="W12" i="14"/>
  <c r="P12" i="14"/>
  <c r="S12" i="14" s="1"/>
  <c r="B12" i="14"/>
  <c r="L6" i="14"/>
  <c r="M14" i="11"/>
  <c r="N14" i="11" s="1"/>
  <c r="Q24" i="11"/>
  <c r="L24" i="11"/>
  <c r="W23" i="11"/>
  <c r="P23" i="11"/>
  <c r="S23" i="11" s="1"/>
  <c r="W22" i="11"/>
  <c r="P22" i="11"/>
  <c r="S22" i="11" s="1"/>
  <c r="W21" i="11"/>
  <c r="P21" i="11"/>
  <c r="S21" i="11" s="1"/>
  <c r="W20" i="11"/>
  <c r="P20" i="11"/>
  <c r="S20" i="11" s="1"/>
  <c r="W19" i="11"/>
  <c r="P19" i="11"/>
  <c r="S19" i="11" s="1"/>
  <c r="W18" i="11"/>
  <c r="P18" i="11"/>
  <c r="S18" i="11" s="1"/>
  <c r="W17" i="11"/>
  <c r="P17" i="11"/>
  <c r="S17" i="11" s="1"/>
  <c r="W16" i="11"/>
  <c r="M16" i="11"/>
  <c r="P16" i="11" s="1"/>
  <c r="S16" i="11" s="1"/>
  <c r="W15" i="11"/>
  <c r="P15" i="11"/>
  <c r="S15" i="11" s="1"/>
  <c r="W14" i="11"/>
  <c r="B14" i="11"/>
  <c r="L8" i="11"/>
  <c r="T21" i="11" s="1"/>
  <c r="M24" i="14"/>
  <c r="L24" i="14"/>
  <c r="P24" i="14"/>
  <c r="S24" i="14"/>
  <c r="N24" i="14"/>
  <c r="M24" i="11" l="1"/>
  <c r="T17" i="14"/>
  <c r="X17" i="14" s="1"/>
  <c r="Y17" i="14" s="1"/>
  <c r="Z17" i="14" s="1"/>
  <c r="T16" i="14"/>
  <c r="T19" i="14"/>
  <c r="T15" i="14"/>
  <c r="T20" i="14"/>
  <c r="T23" i="14"/>
  <c r="T13" i="14"/>
  <c r="T22" i="14"/>
  <c r="T12" i="14"/>
  <c r="T18" i="14"/>
  <c r="T21" i="14"/>
  <c r="T14" i="14"/>
  <c r="X21" i="11"/>
  <c r="Y21" i="11" s="1"/>
  <c r="Z21" i="11" s="1"/>
  <c r="T15" i="11"/>
  <c r="N24" i="11"/>
  <c r="P14" i="11"/>
  <c r="P24" i="11" s="1"/>
  <c r="T14" i="11"/>
  <c r="T17" i="11"/>
  <c r="T20" i="11"/>
  <c r="T23" i="11"/>
  <c r="T18" i="11"/>
  <c r="T16" i="11"/>
  <c r="T19" i="11"/>
  <c r="T22" i="11"/>
  <c r="T24" i="14"/>
  <c r="X21" i="14" l="1"/>
  <c r="Y21" i="14" s="1"/>
  <c r="Z21" i="14" s="1"/>
  <c r="X12" i="14"/>
  <c r="X22" i="14"/>
  <c r="Y22" i="14" s="1"/>
  <c r="Z22" i="14" s="1"/>
  <c r="X23" i="14"/>
  <c r="Y23" i="14" s="1"/>
  <c r="Z23" i="14" s="1"/>
  <c r="X19" i="14"/>
  <c r="Y19" i="14" s="1"/>
  <c r="Z19" i="14" s="1"/>
  <c r="X18" i="14"/>
  <c r="Y18" i="14" s="1"/>
  <c r="Z18" i="14" s="1"/>
  <c r="X13" i="14"/>
  <c r="Y13" i="14" s="1"/>
  <c r="Z13" i="14" s="1"/>
  <c r="X20" i="14"/>
  <c r="Y20" i="14"/>
  <c r="Z20" i="14" s="1"/>
  <c r="X15" i="14"/>
  <c r="Y15" i="14" s="1"/>
  <c r="Z15" i="14" s="1"/>
  <c r="X16" i="14"/>
  <c r="Y16" i="14" s="1"/>
  <c r="Z16" i="14" s="1"/>
  <c r="X14" i="14"/>
  <c r="Y14" i="14" s="1"/>
  <c r="Z14" i="14" s="1"/>
  <c r="X18" i="11"/>
  <c r="Y18" i="11" s="1"/>
  <c r="Z18" i="11" s="1"/>
  <c r="X23" i="11"/>
  <c r="Y23" i="11" s="1"/>
  <c r="Z23" i="11" s="1"/>
  <c r="X17" i="11"/>
  <c r="Y17" i="11"/>
  <c r="Z17" i="11" s="1"/>
  <c r="X14" i="11"/>
  <c r="Y14" i="11" s="1"/>
  <c r="T24" i="11"/>
  <c r="X22" i="11"/>
  <c r="Y22" i="11" s="1"/>
  <c r="Z22" i="11" s="1"/>
  <c r="X16" i="11"/>
  <c r="Y16" i="11" s="1"/>
  <c r="Z16" i="11" s="1"/>
  <c r="X20" i="11"/>
  <c r="Y20" i="11" s="1"/>
  <c r="Z20" i="11" s="1"/>
  <c r="X15" i="11"/>
  <c r="Y15" i="11" s="1"/>
  <c r="Z15" i="11" s="1"/>
  <c r="X19" i="11"/>
  <c r="Y19" i="11" s="1"/>
  <c r="Z19" i="11" s="1"/>
  <c r="S14" i="11"/>
  <c r="S24" i="11" s="1"/>
  <c r="X24" i="14"/>
  <c r="Y12" i="14" l="1"/>
  <c r="Y24" i="11"/>
  <c r="Z14" i="11"/>
  <c r="Z24" i="11" s="1"/>
  <c r="X24" i="11"/>
  <c r="Y24" i="14"/>
  <c r="Z12" i="14" l="1"/>
  <c r="Z24" i="14"/>
  <c r="F4" i="6" l="1"/>
  <c r="H8" i="6"/>
  <c r="H6" i="6" l="1"/>
  <c r="H7" i="6"/>
  <c r="H9" i="6"/>
  <c r="H10" i="6"/>
  <c r="H11" i="6"/>
  <c r="H5" i="6" l="1"/>
  <c r="H4" i="6" l="1"/>
  <c r="F12" i="6"/>
  <c r="F13" i="6" s="1"/>
  <c r="E7" i="6" s="1"/>
  <c r="E12" i="6" l="1"/>
  <c r="H12" i="6"/>
  <c r="H13" i="6" s="1"/>
  <c r="E8" i="6"/>
  <c r="E11" i="6"/>
</calcChain>
</file>

<file path=xl/sharedStrings.xml><?xml version="1.0" encoding="utf-8"?>
<sst xmlns="http://schemas.openxmlformats.org/spreadsheetml/2006/main" count="273" uniqueCount="171">
  <si>
    <t> </t>
  </si>
  <si>
    <t>2022–2030 metų ekonomikos transformacijos ir konkurencingumo plėtros programos pažangos priemonės Nr. 05-001-01-05-07 „Sukurti nuoseklią inovacinės veiklos skatinimo sistemą“ veiklos „Skatinti startuolių vystymą, akceleravimą ir plėtrą“ poveiklės „Sudaryti sąlygas startuoliams kurtis bei skatinti produkto idėjos vystymą per hakatonus ir inkubavimo paslaugas (Vidurio ir vakarų Lietuvos regionas)“ projektų finansavimo sąlygų aprašo (toliaus - Aprašas)
2 priedas</t>
  </si>
  <si>
    <t>INFORMACIJOS, REIKALINGOS PROJEKTO ATITIKČIAI PROJEKTŲ ATRANKOS KRITERIJAMS ĮVERTINTI, PATEIKIMO LENTELĖ</t>
  </si>
  <si>
    <t>!!! Visuose lapuose pildomi tik mėlyname fone esantys laukeliai !!!</t>
  </si>
  <si>
    <t>Duomenys apie PĮP:</t>
  </si>
  <si>
    <t>Pareiškėjo pavadinimas</t>
  </si>
  <si>
    <r>
      <t>Partnerio (-ių) pavadinimas</t>
    </r>
    <r>
      <rPr>
        <sz val="10"/>
        <color rgb="FF000000"/>
        <rFont val="Verdana"/>
        <family val="2"/>
        <charset val="186"/>
      </rPr>
      <t xml:space="preserve"> (jeigu projektas įgyvendinamas kartu su partneriu (-iais))</t>
    </r>
  </si>
  <si>
    <t>Projekto pavadinimas</t>
  </si>
  <si>
    <t>Kartu su PĮP pareiškėjas turi pateikti informaciją, reikalingą Aprašo nuostatoms ir projektų atrankos kriterijams įvertinti, t.y. užpildyti Aprašo 2 priedą:</t>
  </si>
  <si>
    <r>
      <rPr>
        <b/>
        <sz val="10"/>
        <color rgb="FF000000"/>
        <rFont val="Verdana"/>
        <family val="2"/>
        <charset val="186"/>
      </rPr>
      <t>1. Projekto atitiktis Mokslinių tyrimų ir eksperimentinės plėtros ir inovacijų (sumaniosios specializacijos) koncepcijai.</t>
    </r>
    <r>
      <rPr>
        <sz val="10"/>
        <color rgb="FF000000"/>
        <rFont val="Verdana"/>
        <family val="2"/>
        <charset val="186"/>
      </rPr>
      <t xml:space="preserve"> 
(taikoma vertinant projekto atitiktį Aprašo 12 punkte nurodytam 1 specialiajam projektų atrankos kriterijui)
</t>
    </r>
    <r>
      <rPr>
        <b/>
        <sz val="10"/>
        <color rgb="FF000000"/>
        <rFont val="Verdana"/>
        <family val="2"/>
        <charset val="186"/>
      </rPr>
      <t>Pildomas lapas „1. Projekto atitiktis“.</t>
    </r>
  </si>
  <si>
    <r>
      <rPr>
        <b/>
        <sz val="10"/>
        <color rgb="FF000000"/>
        <rFont val="Verdana"/>
        <family val="2"/>
        <charset val="186"/>
      </rPr>
      <t>2. Pareiškėjo ir partnerio (-ių), jeigu projektas įgyvendinamas kartu su partneriu (-iais), patirtis per 5 praėjusius metus iki projekto įgyvendinimo plano (toliau – PĮP) pateikimo, vykdant su startuolių preakceleravimu, startuolių inkubavimu ir hakatonų organizavimu susijusias veiklas</t>
    </r>
    <r>
      <rPr>
        <sz val="10"/>
        <color rgb="FF000000"/>
        <rFont val="Verdana"/>
        <family val="2"/>
        <charset val="186"/>
      </rPr>
      <t xml:space="preserve">.
(taikoma vertinant projekto atitiktį Aprašo 12 punkte nurodytam 2 specialiajam projektų atrankos kriterijui ir 5 prioritetiniam projektų atrankos kriterijui).
</t>
    </r>
    <r>
      <rPr>
        <b/>
        <sz val="10"/>
        <color rgb="FF000000"/>
        <rFont val="Verdana"/>
        <family val="2"/>
        <charset val="186"/>
      </rPr>
      <t>Pildomas lapas „2. Pareiškėjo patirtis“.</t>
    </r>
  </si>
  <si>
    <r>
      <t>3. Projekto įgyvendinimo metu numatomų įsteigti startuolių skaičius ir jų išgyvenamumas.</t>
    </r>
    <r>
      <rPr>
        <sz val="10"/>
        <color rgb="FF000000"/>
        <rFont val="Verdana"/>
        <family val="2"/>
        <charset val="186"/>
      </rPr>
      <t xml:space="preserve">
(taikoma vertinant projekto atitiktį Aprašo 12 punkte nurodytiems 4 ir 7 prioritetiniams projektų atrankos kriterijams)</t>
    </r>
    <r>
      <rPr>
        <b/>
        <sz val="10"/>
        <color rgb="FF000000"/>
        <rFont val="Verdana"/>
        <family val="2"/>
        <charset val="186"/>
      </rPr>
      <t xml:space="preserve">
Pildomas lapas „3. Numatomi įsteigti startuoliai“.</t>
    </r>
  </si>
  <si>
    <r>
      <t xml:space="preserve">4. Projekto įgyvendinimo metu numatomų preakceleruoti startuolių skaičius. 
</t>
    </r>
    <r>
      <rPr>
        <sz val="10"/>
        <color rgb="FF000000"/>
        <rFont val="Verdana"/>
        <family val="2"/>
        <charset val="186"/>
      </rPr>
      <t xml:space="preserve">(taikoma vertinant projekto atitiktį Aprašo 12 punkte nurodytam 6 prioritetiniam projektų atrankos kriterijui).
</t>
    </r>
    <r>
      <rPr>
        <b/>
        <sz val="10"/>
        <color rgb="FF000000"/>
        <rFont val="Verdana"/>
        <family val="2"/>
        <charset val="186"/>
      </rPr>
      <t>Pildomas lapas „4. Startuolių skaičius“.</t>
    </r>
  </si>
  <si>
    <r>
      <rPr>
        <b/>
        <sz val="10"/>
        <color theme="1"/>
        <rFont val="Verdana"/>
        <family val="2"/>
        <charset val="186"/>
      </rPr>
      <t>5. Pareiškėjo ir (arba) partnerio (-ių), jeigu projektas įgyvendinamas kartu su partneriu (-iais), narystės tarptautinių technologijų perdavimo skatinimo centre, tinkle, tarptautinėje organizacijoje ar panašioje organizacijoje.</t>
    </r>
    <r>
      <rPr>
        <b/>
        <sz val="10"/>
        <color rgb="FFFF0000"/>
        <rFont val="Verdana"/>
        <family val="2"/>
        <charset val="186"/>
      </rPr>
      <t xml:space="preserve">
</t>
    </r>
    <r>
      <rPr>
        <sz val="10"/>
        <color theme="1"/>
        <rFont val="Verdana"/>
        <family val="2"/>
        <charset val="186"/>
      </rPr>
      <t xml:space="preserve">(taikoma vertinant projekto atitiktį Aprašo 12 punkte nurodytam 8 prioritetiniam projektų atrankos kriterijui).
</t>
    </r>
    <r>
      <rPr>
        <b/>
        <sz val="10"/>
        <color theme="1"/>
        <rFont val="Verdana"/>
        <family val="2"/>
        <charset val="186"/>
      </rPr>
      <t>Pildomas lapas „5. Tarptautinės narystės“.</t>
    </r>
  </si>
  <si>
    <t>6. Tinkamos išlaidos.
Pildomas lapas „6. Tinkamos išlaidos“.</t>
  </si>
  <si>
    <t>7. DU pažyma apskaičiavimui.
Pildomas lapas „7. DU pažyma apskaičiavimui“.</t>
  </si>
  <si>
    <r>
      <rPr>
        <b/>
        <sz val="10"/>
        <color rgb="FF000000"/>
        <rFont val="Verdana"/>
      </rPr>
      <t>Užpildytas Aprašo 2 priedas teikiamas kartu su PĮP elektroninėje versijoje .</t>
    </r>
    <r>
      <rPr>
        <b/>
        <i/>
        <sz val="10"/>
        <color rgb="FF000000"/>
        <rFont val="Verdana"/>
      </rPr>
      <t>xlsx</t>
    </r>
    <r>
      <rPr>
        <b/>
        <sz val="10"/>
        <color rgb="FF000000"/>
        <rFont val="Verdana"/>
      </rPr>
      <t xml:space="preserve"> formatu.
Prie PĮP gali būti pridedami kiti dokumentai, patvirtinantys ar pagrindžiantys PĮP ir Aprašo 2 priede pateiktą informaciją.</t>
    </r>
  </si>
  <si>
    <t>!!! Pildomi tik mėlyname fone esantys laukeliai !!!</t>
  </si>
  <si>
    <r>
      <t xml:space="preserve">1. Informacija apie projekto atitiktį Mokslinių tyrimų ir eksperimentinės plėtros ir inovacijų (sumaniosios specializacijos) koncepcijai, patvirtintai Lietuvos Respublikos Vyriausybės 2022 m. rugpjūčio 17 d. nutarimu Nr. 835 „Dėl Mokslinių tyrimų ir eksperimentinės plėtros ir inovacijų (sumaniosios specializacijos) koncepcijos patvirtinimo“ (toliau – Koncepcija), ir bent vienai Koncepcijos mokslinių tyrimų ir eksperimentinės plėtros ir inovacijų (toliau – MTEPI) (sumaniosios specializacijos) prioriteto (toliau – MTEPI prioritetas) tematikai </t>
    </r>
    <r>
      <rPr>
        <sz val="10"/>
        <color theme="1"/>
        <rFont val="Verdana"/>
        <family val="2"/>
        <charset val="186"/>
      </rPr>
      <t>(taikoma vertinant projekto atitiktį Aprašo 12 punkte nurodytam 1 specialiajam projektų atrankos kriterijui).</t>
    </r>
  </si>
  <si>
    <t>MTEPI prioritetas
(pasirenkamas vienas variantas)</t>
  </si>
  <si>
    <t>MTEPI prioriteto tematika 
(pasirenkamas bent vienas variantas)</t>
  </si>
  <si>
    <t>1.1. Sveikatos technologijos ir biotechnologijos</t>
  </si>
  <si>
    <t>□</t>
  </si>
  <si>
    <t>1.1.1. Molekulinės technologijos medicinai ir biofarmacijai</t>
  </si>
  <si>
    <t>1.1.2. Pažangios taikomosios technologijos asmens ir visuomenės sveikatai</t>
  </si>
  <si>
    <t>1.1.3. Pažangi medicinos inžinerija ankstyvai diagnostikai ir gydymui</t>
  </si>
  <si>
    <t>1.1.4. Saugus maistas ir tvarūs agrobiologiniai ištekliai</t>
  </si>
  <si>
    <t>1.2. Nauji gamybos procesai, medžiagos ir technologijos</t>
  </si>
  <si>
    <t>1.2.1. Fotonika ir lazerinės technologijos</t>
  </si>
  <si>
    <t xml:space="preserve">1.2.2. Pažangiosios medžiagos ir konstrukcijos </t>
  </si>
  <si>
    <t>1.2.3. Lanksčios produktų kūrimo, gamybos ir procesų valdymo, dizaino technologijos</t>
  </si>
  <si>
    <t>1.2.4. Energijos vartojimo efektyvumas, išmanumas</t>
  </si>
  <si>
    <t>1.2.5. Atsinaujinantys energijos ištekliai</t>
  </si>
  <si>
    <t>1.3. Informacinės ir ryšių technologijos</t>
  </si>
  <si>
    <t>1.3.1. Dirbtinis intelektas, didieji ir paskirstytieji duomenys, įvairiarūšė analizė, apdorojimas ir diegimas</t>
  </si>
  <si>
    <t>1.3.2. Daiktų internetas</t>
  </si>
  <si>
    <t>1.3.3. Kibernetinis saugumas</t>
  </si>
  <si>
    <t>1.3.4. Finansinės technologijos ir blokų grandinės</t>
  </si>
  <si>
    <t>1.3.5. Audiovizualinių medijų technologijos ir socialinės inovacijos</t>
  </si>
  <si>
    <t>1.3.6. Išmaniosios transporto sistemos</t>
  </si>
  <si>
    <t>Pagrindimas, kad planuojamas įgyvendinti projektas atitinka pasirinktą MTEPI prioritetą ir pasirinktą (-as) MTEPI prioriteto įgyvendinimo tematiką 
(-as):</t>
  </si>
  <si>
    <t>Nuoroda į Koncepciją:</t>
  </si>
  <si>
    <t>https://www.e-tar.lt/portal/lt/legalAct/9f349d40221011edb4cae1b158f98ea5</t>
  </si>
  <si>
    <r>
      <rPr>
        <b/>
        <sz val="10"/>
        <color rgb="FF000000"/>
        <rFont val="Verdana"/>
      </rPr>
      <t xml:space="preserve">2. Informacija apie pareiškėjo ir partnerio (-ių), jeigu projektas įgyvendinamas kartu su partneriu (-iais), patirtis vykdant veiklas, susijusias su startuolių preakceleravimu, startuolių inkubavimu bei hakatonų organizavimu per 5 praėjusius metus iki PĮP pateikimo dienos </t>
    </r>
    <r>
      <rPr>
        <sz val="10"/>
        <color rgb="FF000000"/>
        <rFont val="Verdana"/>
      </rPr>
      <t>(taikoma vertinant projekto atitiktį Aprašo 12 punkte nurodytam 2 specialiajam projektų atrankos kriterijui ir 5 prioritetiniam projektų atrankos kriterijui).</t>
    </r>
  </si>
  <si>
    <t>Eil. Nr.</t>
  </si>
  <si>
    <t>Įgyvendintos programos pavadinimas</t>
  </si>
  <si>
    <t>Paslaugų teikėjas (pareiškėjas, partneris)</t>
  </si>
  <si>
    <t>Paslaugos tipas (pasirinkti iš šių: preakceleravimas, inkubavimas, hakatonų organizavimas)</t>
  </si>
  <si>
    <t>Paslaugų suteikimo data arba laikotarpis</t>
  </si>
  <si>
    <r>
      <t>Preakceleruotų ir (arba) inkubuotų startuolių skaičius</t>
    </r>
    <r>
      <rPr>
        <sz val="10"/>
        <color rgb="FF000000"/>
        <rFont val="Verdana"/>
        <family val="2"/>
        <charset val="186"/>
      </rPr>
      <t> </t>
    </r>
    <r>
      <rPr>
        <i/>
        <sz val="10"/>
        <color rgb="FF000000"/>
        <rFont val="Verdana"/>
        <family val="2"/>
        <charset val="186"/>
      </rPr>
      <t>(pildoma, kai grindžiama preakceleravimo ir inkubavimo patirtis)</t>
    </r>
  </si>
  <si>
    <r>
      <t>Paslaugų tikslinės grupės ir dalyvių skaičius</t>
    </r>
    <r>
      <rPr>
        <sz val="10"/>
        <color rgb="FF000000"/>
        <rFont val="Verdana"/>
        <family val="2"/>
        <charset val="186"/>
      </rPr>
      <t> </t>
    </r>
    <r>
      <rPr>
        <i/>
        <sz val="10"/>
        <color rgb="FF000000"/>
        <rFont val="Verdana"/>
        <family val="2"/>
        <charset val="186"/>
      </rPr>
      <t>(pildoma, kai grindžiama hakatonų organizavimo patirtis)</t>
    </r>
  </si>
  <si>
    <t>Trumpas programos aprašymas (tikslas, turinys, pasiekti rezultatai)</t>
  </si>
  <si>
    <t>Suteiktas paslaugas pagrindžiantys dokumentai</t>
  </si>
  <si>
    <t>Per 5 praėjusius metus iki PĮP pateikimo  pareiškėjo preakceleruotų startuolių (suteiktų preakceleravimo paslaugų startuoliams) skaičius:</t>
  </si>
  <si>
    <t>Per 5 praėjusius metus iki PĮP pateikimo pareiškėjo ir (arba) partnerio (-ių), jei projektas įgyvendinamas kartu su partneriu (-iais), inkubuotų startuolių skaičius:</t>
  </si>
  <si>
    <t>Per 5 praėjusius metus iki PĮP pateikimo pareiškėjo ir (arba) partnerio (-ių), jei projektas įgyvendinamas kartu su partneriu (-iais),  suorganizuotų hakatonų, kuriuose dalyvavo ne mažiau kaip 30 dalyvių, skaičius:</t>
  </si>
  <si>
    <t>Pastaba. Šioje lentelėje būtina nurodyti pareiškėjo ir partnerio (jeigu projektas įgyvendinamas kartu su partneriu (-iais)) per 5 praėjusius metus iki PĮP pateikimo sukauptą patirtį startuolių preakceleravimo, startuolių inkubavimo ir hakatonų organizavimo srityse. Šioje lentelėje pateikta informacija bus naudojama atliekant projekto naudos ir kokybės vertinimą. Kartu su PĮP būtina pateikti suteiktas paslaugas pagrindžiančius dokumentus (informaciją) (startuolių (dalyvių) sąrašai, tarp startuolių ir pareiškėjų ir (arba) partnerio (-ių), jei projektas įgyvendinamas kartu su partneriu (-iais),  sudarytos paslaugų teikimo sutartys, kiti dokumentai, kuriuose būtų nurodyta informacija apie startuoliui (dalyviui) suteiktas paslaugas, pagrindimas, kad startuolis atitinka Lietuvos Respublikos smulkiojo ir vidutinio verslo plėtros įstatyme apibrėžtą startuolio sąvoką ir kita viešai prieinama informacija, nuorodos į renginių viešinimą interneto svetainėse, socialiniuose tinkluose bei kita pagrindžianti informacija).</t>
  </si>
  <si>
    <r>
      <rPr>
        <b/>
        <sz val="10"/>
        <color theme="1"/>
        <rFont val="Verdana"/>
        <family val="2"/>
        <charset val="186"/>
      </rPr>
      <t>3. Informacija apie projekto įgyvendinimo metu numatomų įsteigti startuolių skaičių ir jų išgyvenamumą</t>
    </r>
    <r>
      <rPr>
        <sz val="10"/>
        <color theme="1"/>
        <rFont val="Verdana"/>
        <family val="2"/>
        <charset val="186"/>
      </rPr>
      <t xml:space="preserve"> (taikoma vertinant projekto atitiktį Aprašo 12 punkte nurodytiems 4 ir 7 prioritetiniams projektų atrankos kriterijams).</t>
    </r>
  </si>
  <si>
    <t>Projekto įgyvendinimo metu numatomų įsteigti startuolių skaičius (vnt.)</t>
  </si>
  <si>
    <r>
      <t xml:space="preserve"> Prognozuojamas išgyvenusių (veikiančių rinkoje) startuolių skaičius</t>
    </r>
    <r>
      <rPr>
        <sz val="10"/>
        <color rgb="FF000000"/>
        <rFont val="Verdana"/>
        <family val="2"/>
        <charset val="186"/>
      </rPr>
      <t xml:space="preserve"> </t>
    </r>
    <r>
      <rPr>
        <b/>
        <sz val="10"/>
        <color rgb="FF000000"/>
        <rFont val="Verdana"/>
        <family val="2"/>
        <charset val="186"/>
      </rPr>
      <t>praėjus 1 metams po projekto įgyvendinimo pabaigos (vnt.)</t>
    </r>
  </si>
  <si>
    <r>
      <t xml:space="preserve">Pagrindimas, pastabos </t>
    </r>
    <r>
      <rPr>
        <b/>
        <sz val="10"/>
        <color rgb="FF000000"/>
        <rFont val="Verdana"/>
        <family val="2"/>
        <charset val="186"/>
      </rPr>
      <t>dėl projekto įgyvendinimo metu numatomų įsteigti startuolių skaičiaus</t>
    </r>
    <r>
      <rPr>
        <b/>
        <sz val="10"/>
        <color theme="1"/>
        <rFont val="Verdana"/>
        <family val="2"/>
        <charset val="186"/>
      </rPr>
      <t>:</t>
    </r>
  </si>
  <si>
    <t>Pagrindimas, pastabos dėl prognozuojamo startuolių išgyvenamumo praėjus 1 metams po projekto įgyvendinimo pabaigos:</t>
  </si>
  <si>
    <r>
      <t>Patvirtinama, kad projekto įgyvendinimo metu įsteigtų startuolių išgyvenamumo procentas praėjus 1 metams po projekto įgyvendinimo pabaigos bus:</t>
    </r>
    <r>
      <rPr>
        <b/>
        <i/>
        <sz val="10"/>
        <color theme="1"/>
        <rFont val="Verdana"/>
        <family val="2"/>
        <charset val="186"/>
      </rPr>
      <t xml:space="preserve"> </t>
    </r>
  </si>
  <si>
    <r>
      <t xml:space="preserve">4. Informacija apie projekto įgyvendinimo metu numatomų preakceleruoti startuolių skaičių </t>
    </r>
    <r>
      <rPr>
        <sz val="10"/>
        <color theme="1"/>
        <rFont val="Verdana"/>
        <family val="2"/>
        <charset val="186"/>
      </rPr>
      <t>(taikoma vertinant projekto atitiktį Aprašo 12 punkte nurodytam 6 prioritetiniam projektų atrankos kriterijui).</t>
    </r>
  </si>
  <si>
    <t>Numatomų preakceleruoti startuolių skaičius (vnt.)</t>
  </si>
  <si>
    <t>Pagrindimas, pastabos</t>
  </si>
  <si>
    <r>
      <t xml:space="preserve">5. Informacija apie pareiškėjo ir (arba) partnerio (-ių), jeigu projektas įgyvendinamas kartu su partneriu (-iais), narystę tarptautinių technologijų perdavimo skatinimo centre, tinkle, tarptautinėje organizacijoje ar panašioje organizacijoje </t>
    </r>
    <r>
      <rPr>
        <sz val="10"/>
        <color theme="1"/>
        <rFont val="Verdana"/>
        <family val="2"/>
        <charset val="186"/>
      </rPr>
      <t>(taikoma vertinant projekto atitiktį Aprašo 12 punkte nurodytam 8 prioritetiniam projektų atrankos kriterijui).</t>
    </r>
  </si>
  <si>
    <t>Technologijų perdavimo skatinimo centro, tinklo, tarptautinės organizacijoje ar panašios organizacijos pavadinimas</t>
  </si>
  <si>
    <t>Narystės pradžios data</t>
  </si>
  <si>
    <t>Trumpas aprašymas (sritis, tikslas, nauda)</t>
  </si>
  <si>
    <t>Narystę pagrindžiantys dokumentai</t>
  </si>
  <si>
    <t>Tinkamos finansuoti išlaidos</t>
  </si>
  <si>
    <r>
      <t>Tinkamos finansuoti išlaidos apskaičiuojamos proporcingumo (</t>
    </r>
    <r>
      <rPr>
        <b/>
        <i/>
        <sz val="10"/>
        <color theme="1"/>
        <rFont val="Verdana"/>
        <family val="2"/>
        <charset val="186"/>
      </rPr>
      <t>pro rata)</t>
    </r>
    <r>
      <rPr>
        <b/>
        <sz val="10"/>
        <color theme="1"/>
        <rFont val="Verdana"/>
        <family val="2"/>
        <charset val="186"/>
      </rPr>
      <t xml:space="preserve"> principu</t>
    </r>
  </si>
  <si>
    <t xml:space="preserve">Maksimalus dydis nuo visų tinkamų finansuoti išlaidų </t>
  </si>
  <si>
    <t>Projekto išlaidų dydis (proc) nuo tinkamų finansuoti išlaidų</t>
  </si>
  <si>
    <t>Projekto tinkamų finansuoti išlaidų suma, Eur</t>
  </si>
  <si>
    <r>
      <rPr>
        <b/>
        <sz val="10"/>
        <color rgb="FF000000"/>
        <rFont val="Verdana"/>
        <family val="2"/>
        <charset val="186"/>
      </rPr>
      <t xml:space="preserve">Pojekto finansuojamoji dalis, proc. (Įrašyti prašomą finansavimo procentą).
</t>
    </r>
    <r>
      <rPr>
        <b/>
        <sz val="10"/>
        <color rgb="FFFF0000"/>
        <rFont val="Verdana"/>
        <family val="2"/>
        <charset val="186"/>
      </rPr>
      <t>Maksimalus finansavimo intensyvumas 85 proc.</t>
    </r>
  </si>
  <si>
    <t>Projekto finansavimo suma, Eur</t>
  </si>
  <si>
    <t>Išlaidas pagrindžiantys dokumentai (komerciniai pasiūlymai, nuorodos į rinkoje esančias kainas)</t>
  </si>
  <si>
    <t>1.</t>
  </si>
  <si>
    <t xml:space="preserve">Projektą vykdančio personalo darbo užmokestis ir išlaidos su darbo santykiais susijusiems darbdavio įsipareigojimams </t>
  </si>
  <si>
    <t>-</t>
  </si>
  <si>
    <t>2.</t>
  </si>
  <si>
    <t>Projektą vykdančio personalo komandiruočių išlaidos ir transporto išlaidos Lietuvos Respublikoje</t>
  </si>
  <si>
    <t>3.</t>
  </si>
  <si>
    <t>Verslo modelių, strategijų rengimo, konsultacijų organizavimo, elektroninės leidybos ir panašių paslaugų įsigijimo išlaidos</t>
  </si>
  <si>
    <t>4.</t>
  </si>
  <si>
    <t>Projekto veikloms vykdyti būtinų baldų, kompiuterinės technikos, programinės įrangos, kitos įrangos, įrenginių ir kito ilgalaikio turto įsigijimo ir lizingo (finansinės nuomos) išlaidos, taip pat programinės įrangos kūrimo, informacinių sistemų kūrimo ir (arba) modernizavimo išlaidos (įskaitant informacinių sistemų projektavimo, techninės priežiūros ir kitas susijusias išlaidas)</t>
  </si>
  <si>
    <t>10 proc.</t>
  </si>
  <si>
    <t>5.</t>
  </si>
  <si>
    <t>Projekto veikloms vykdyti reikalingų renginių organizavimo paslaugų įsigijimo ir kitos su renginių organizavimu susijusios išlaidos</t>
  </si>
  <si>
    <t>5 proc.</t>
  </si>
  <si>
    <t xml:space="preserve">6. </t>
  </si>
  <si>
    <t xml:space="preserve">Patalpų ir įrangos nuomos išlaidos </t>
  </si>
  <si>
    <t>pro rata</t>
  </si>
  <si>
    <t>7.</t>
  </si>
  <si>
    <t>Privalomiems informavimo apie projektą veiksmams išlaidos</t>
  </si>
  <si>
    <t>20,33 Eur (be PVM) arba 24,60 Eur (su PVM)</t>
  </si>
  <si>
    <t>8.</t>
  </si>
  <si>
    <t>Informavimo apie projektų veiklas išlaidos</t>
  </si>
  <si>
    <t>9.</t>
  </si>
  <si>
    <t>Netiesioginės projekto išlaidos (pasirinkti 0 arba 7 proc.)</t>
  </si>
  <si>
    <t>7 proc. nuo tiesioginių išlaidų</t>
  </si>
  <si>
    <t>Iš viso:</t>
  </si>
  <si>
    <t>!!! Pildomi tik mėlyname fone esantys laukeliai !!! (pagal PĮP informaciją)</t>
  </si>
  <si>
    <t>PAŽYMA DARBO UŽMOKESČIO APSKAIČIAVIMUI</t>
  </si>
  <si>
    <r>
      <t>INFORMACIJA APIE PLANUOJAMĄ DARBO UŽMOKESTĮ</t>
    </r>
    <r>
      <rPr>
        <sz val="10"/>
        <rFont val="Verdana"/>
        <family val="2"/>
        <charset val="186"/>
      </rPr>
      <t xml:space="preserve"> </t>
    </r>
    <r>
      <rPr>
        <b/>
        <sz val="10"/>
        <rFont val="Verdana"/>
        <family val="2"/>
        <charset val="186"/>
      </rPr>
      <t>(DU)</t>
    </r>
    <r>
      <rPr>
        <sz val="10"/>
        <rFont val="Verdana"/>
        <family val="2"/>
        <charset val="186"/>
      </rPr>
      <t xml:space="preserve">             </t>
    </r>
  </si>
  <si>
    <t>Organizacijos tipas (1)</t>
  </si>
  <si>
    <t>Verslo įm. ir kt.(2)</t>
  </si>
  <si>
    <t xml:space="preserve">Projekto poveiklės Nr. (iš PĮP) </t>
  </si>
  <si>
    <t>Veiksmo / išlaidų tipo Nr. (iš PĮP)</t>
  </si>
  <si>
    <t xml:space="preserve">Pareiškėjo / projekto partnerio pavadinimas </t>
  </si>
  <si>
    <t>Darbuotojo, vykdančio projekto veiklas, vardas ir pavardė</t>
  </si>
  <si>
    <t>Pareigos PĮP</t>
  </si>
  <si>
    <r>
      <t xml:space="preserve">Pareigos / Pareigybė įstaigoje, </t>
    </r>
    <r>
      <rPr>
        <sz val="10"/>
        <rFont val="Verdana"/>
        <family val="2"/>
        <charset val="186"/>
      </rPr>
      <t>kurios duomenimis grindžiamas įkainis</t>
    </r>
    <r>
      <rPr>
        <b/>
        <sz val="10"/>
        <rFont val="Verdana"/>
        <family val="2"/>
        <charset val="186"/>
      </rPr>
      <t xml:space="preserve"> (4)</t>
    </r>
  </si>
  <si>
    <t>Planuojamas etatų skaičius projekte</t>
  </si>
  <si>
    <r>
      <t>Darbo sutarties tipas</t>
    </r>
    <r>
      <rPr>
        <sz val="10"/>
        <rFont val="Verdana"/>
        <family val="2"/>
        <charset val="186"/>
      </rPr>
      <t xml:space="preserve"> (nuo tipo priklauso įmokos tarifas Nedarbo socialiniam draudimui)</t>
    </r>
  </si>
  <si>
    <r>
      <t>Metai, už kuriuos planuojamas DU</t>
    </r>
    <r>
      <rPr>
        <sz val="10"/>
        <rFont val="Verdana"/>
        <family val="2"/>
        <charset val="186"/>
      </rPr>
      <t xml:space="preserve"> (pildoma, jei taikomas padidėjimas)</t>
    </r>
  </si>
  <si>
    <t xml:space="preserve">Planuojamų valandų skaičius </t>
  </si>
  <si>
    <t>Planuojamas valandinis įkainis, Eur</t>
  </si>
  <si>
    <t>Priedai ir priemokos, Eur (5)</t>
  </si>
  <si>
    <r>
      <t>Padidėjimas, proc.</t>
    </r>
    <r>
      <rPr>
        <sz val="10"/>
        <rFont val="Verdana"/>
        <family val="2"/>
        <charset val="186"/>
      </rPr>
      <t xml:space="preserve"> (jei taikoma) (6)</t>
    </r>
  </si>
  <si>
    <r>
      <t xml:space="preserve">Padidėjimo suma, Eur </t>
    </r>
    <r>
      <rPr>
        <sz val="10"/>
        <rFont val="Verdana"/>
        <family val="2"/>
        <charset val="186"/>
      </rPr>
      <t>(jei taikoma)</t>
    </r>
  </si>
  <si>
    <t>Planuojamas DU  įkainis be darbdavio įmokų iš viso, Eur</t>
  </si>
  <si>
    <t>Planuojams DU įkainis su darbdavio  įmokomis iš viso, Eur</t>
  </si>
  <si>
    <t>Darbo savaitės trukmė darbo dienomis</t>
  </si>
  <si>
    <t>Kasmetinių atostogų darbo dienų skaičius</t>
  </si>
  <si>
    <t>Nustatyta kasmetinių atostogų išmokų fiksuotoji norma</t>
  </si>
  <si>
    <t>Planuojamos kasmetinių atostogų sąnaudos (įskaitant darbdavio įmokas), Eur</t>
  </si>
  <si>
    <r>
      <t xml:space="preserve">Planuojamas DU įkainis iš viso, Eur </t>
    </r>
    <r>
      <rPr>
        <sz val="10"/>
        <rFont val="Verdana"/>
        <family val="2"/>
        <charset val="186"/>
      </rPr>
      <t>(su darbdavio įmokomis ir kasm. atost. )</t>
    </r>
  </si>
  <si>
    <t>Planuojama DU suma iš viso, Eur</t>
  </si>
  <si>
    <r>
      <t xml:space="preserve">DU įkainio ir, jei taikoma, priedų, priemokų pagrindimas (7)
</t>
    </r>
    <r>
      <rPr>
        <i/>
        <sz val="10"/>
        <rFont val="Verdana"/>
        <family val="2"/>
        <charset val="186"/>
      </rPr>
      <t>Privaloma nurodyti, kokiu teisiniu pagrindu taikomi priedai ir (ar) priemokos: konkrečias darbo teisės normas, kolektyvinę ir (ar) darbo sutartį, darbovietėje galiojančią darbo apmokėjimo sistemą ar kitus taikomus vidaus dokumentus (jei taikoma).</t>
    </r>
    <r>
      <rPr>
        <b/>
        <sz val="10"/>
        <rFont val="Verdana"/>
        <family val="2"/>
        <charset val="186"/>
      </rPr>
      <t xml:space="preserve">
</t>
    </r>
  </si>
  <si>
    <t>Projekto įgyvendinimo metu planuojamų dirbti darbo valandų skaičiaus pagrindimas.
Privaloma nurodyti kokias funkcijas atliks darbuotojas, pagrįsti numatytų darbo valandų poreikį kiekvienai iš funkcijų</t>
  </si>
  <si>
    <t>11</t>
  </si>
  <si>
    <t>16=12+13+14</t>
  </si>
  <si>
    <t>22=17+21</t>
  </si>
  <si>
    <t>23=8*11*22</t>
  </si>
  <si>
    <t>(1) Organizacijos tipas pasirenkamas iš sąrašo. Atsižvelgiant į pasirinktą organizacijos tipą, nurodomas bendras įmokų tarifas Garantiniam fondui, Ilgalaikio darbo išmokų fondui ir Nelaimingų atsitikimų darbe ir profesinių ligų socialiniam draudimui.</t>
  </si>
  <si>
    <t>(2) Taikoma viešosioms įstaigoms, UAB, AB ir kt.</t>
  </si>
  <si>
    <t>(3) Taikoma politinėms partijoms, profesinėms sąjungoms, religinėms bendruomenėms ir bendrijoms.</t>
  </si>
  <si>
    <t>(4) analogiškos arba tos pačios pareigos/funkcijos įstaigoje. Jei įstaigoje nėra projekte numatomos pareigybės atitikmens ir istorinių duomenų, darbo užmokesčio dydis gali būti pagrįstas, remiantis oficialiosios statistikos portale (Rodiklių duomenų bazė) Valstybės duomenų agentūros skelbiamais naujausiais statistiniais darbuotojų vidutinio darbo užmokesčio duomenimis</t>
  </si>
  <si>
    <t>https://osp.stat.gov.lt/statistiniu-rodikliu-analize?indicator=S3R0049#/  valandinis bruto</t>
  </si>
  <si>
    <t>https://osp.stat.gov.lt/statistiniu-rodikliu-analize?indicator=S3R0050#/  mėnesinis bruto</t>
  </si>
  <si>
    <t>(5) Planuojamas priedas ar priemoka turi atitikti  Rekomendacijų dėl projektų išlaidų atitikties Europos Sąjungos fondų reikalavimų  9.5. p. nurodytus tinkamų finansuoti išlaidų reikalavimus. Privaloma pagrįsti, kokiu teisiniu pagrindu taikomi priedai ir (ar) priemokos: konkrečias darbo teisės normas, kolektyvinę ir (ar) darbo sutartį, darbovietėje galiojančią darbo apmokėjimo sistemą ar kitus taikomus vidaus dokumentus.</t>
  </si>
  <si>
    <t>(6) Skaičiuojant planuojamą darbo valandos (mėnesio) įkainį gali būti įvertinamas numatomas įkainio kitimas projekto įgyvendinimo metu, remiantis Lietuvos banko interneto svetainėje lb.lt skelbiamomis naujausiomis darbo užmokesčio prognozėmis. Tačiau įgyvendinant projektą darbo užmokesčio padidėjimas turi būti pagrįstas ir visais atvejais atitikti Projektų administravimo ir finansavimo taisyklių (Taisyklių) 301.1 papunkčio reikalavimus (netaikoma ein. metams):</t>
  </si>
  <si>
    <t>https://www.lb.lt/lt/mv-ekonomikos-analize-ir-prognozes</t>
  </si>
  <si>
    <t xml:space="preserve">(7) Pagal Taisyklių 301.1. p. darbo užmokesčio išlaidos yra tinkamos finansuoti, jei jų dydis atitinka įprastą projekto vykdytojo, partnerio arba JP projekto vykdytojo darbo užmokesčio praktiką atitinkamos kategorijos pareigoms arba pagal taikomą nacionalinę teisę, kolektyvines sutartis ar oficialią statistiką. DU įkainio pagrindimui pateikti darbo užmokesčio dydį pagrindžiančius dokumentus (pvz.: nuasmenintas darbo sutartis, kurios sudarytos ne šiam projektui, o bendrai įstaigos praktikoje;  įstaigos DU priskaitymo ir išmokėjimo žiniaraščius 3- 12 mėn. (kuriuose matytųsi pareigos, dirbtas laikas, priskaitytas DU, priedai ir priemokos (jei taikoma); Valstybės duomenų agentūros, Lietuvos banko duomenys apie gaunamus darbo užmokesčius einant panašias pareigas, taip pat šias pozicijas užimantiems asmenims siūlomus arba jų gaunamus darbo užmokesčius ir kt.). Biudžete numatytų išlaidų dydis turi neviršyti įprastai įstaigoje mokamo darbo užmokesčio dydžių tam tikrai pareigybei.
</t>
  </si>
  <si>
    <t xml:space="preserve">!!! Lentelė nepildoma, tai pavyzdinis variantas !!! </t>
  </si>
  <si>
    <t>F-PRV-PV-11(ES(2021-2027)/02</t>
  </si>
  <si>
    <r>
      <t xml:space="preserve">PAŽYMA DARBO UŽMOKESČIO APSKAIČIAVIMUI </t>
    </r>
    <r>
      <rPr>
        <b/>
        <i/>
        <sz val="10"/>
        <rFont val="Verdana"/>
        <family val="2"/>
        <charset val="186"/>
      </rPr>
      <t>(pavyzdys)</t>
    </r>
  </si>
  <si>
    <r>
      <t xml:space="preserve">DU įkainio ir, jei taikoma, priedų, priemokų pagrindimas (7)
</t>
    </r>
    <r>
      <rPr>
        <i/>
        <sz val="10"/>
        <rFont val="Verdana"/>
        <family val="2"/>
        <charset val="186"/>
      </rPr>
      <t>Privaloma nurodyti, kokiu teisiniu pagrindu taikomi priedai ir (ar) priemokos: konkrečias darbo teisės normas, kolektyvinę ir (ar) darbo sutartį, darbovietėje galiojančią darbo apmokėjimo sistemą ar kitus taikomus vidaus dokumentus (jei taikoma).</t>
    </r>
    <r>
      <rPr>
        <b/>
        <i/>
        <sz val="10"/>
        <rFont val="Verdana"/>
        <family val="2"/>
        <charset val="186"/>
      </rPr>
      <t xml:space="preserve">
</t>
    </r>
  </si>
  <si>
    <t>1.1.</t>
  </si>
  <si>
    <t>1.1.1.</t>
  </si>
  <si>
    <t>VŠĮ X</t>
  </si>
  <si>
    <t>Vardenis Pavardenis</t>
  </si>
  <si>
    <t>Ekspertas</t>
  </si>
  <si>
    <t>Terminuota</t>
  </si>
  <si>
    <t>pvz. DU pažyma Nr. 1, darbo sutartis Nr. 2333.</t>
  </si>
  <si>
    <t xml:space="preserve">pvz. Darbuotojas koordinuos ir ves mentorystės sesijas. </t>
  </si>
  <si>
    <t>1.2.</t>
  </si>
  <si>
    <t>1.2.1.</t>
  </si>
  <si>
    <t>Analitikas</t>
  </si>
  <si>
    <t>Inžinierius</t>
  </si>
  <si>
    <t>2024</t>
  </si>
  <si>
    <t>1.2.2.</t>
  </si>
  <si>
    <t>Projekto specialistas</t>
  </si>
  <si>
    <t xml:space="preserve"> Specialistas</t>
  </si>
  <si>
    <t>Neterminuota</t>
  </si>
  <si>
    <t>(5) Planuojamas priedas ar priemoka turi atitikti  Rekomendacijų dėl projektų išlaidų atitikties Europos Sąjungos fondų reikalavimų  9.5. p. nurodytus tinkamų finansuoti išlaidų reikalavimus;</t>
  </si>
  <si>
    <t xml:space="preserve">(7) Pagal Taisyklių 301.1. p. darbo užmokesčio išlaidos yra tinkamos finansuoti, jei jų dydis atitinka įprastą projekto vykdytojo, partnerio arba JP projekto vykdytojo darbo užmokesčio praktiką atitinkamos kategorijos pareigoms arba pagal taikomą nacionalinę teisę, kolektyvines sutartis ar oficialią statistiką. DU įkainio pagrindimui pateikti darbo užmokesčio dydį pagrindžiančius dokumentus (pvz.: nuasmenintas darbo sutartis, kurios sudarytos ne šiam projektui, o bendrai įstaigos praktikoje;  įstaigos DU priskaitymo ir išmokėjimo žiniaraščius 3- 12 mėn. (kuriuose matytųsi pareigos, dirbtas laikas, priskaitytas DU, priedai ir priemokos (jei taikoma); Valstybės duomenų agentūros, Lietuvos banko duomenys apie gaunamus darbo užmokesčius einant panašias pareigas, taip pat šias pozicijas užimantiems asmenims siūlomus arba jų gaunamus darbo užmokesčius ir kt.). Biudžete numatytų išlaidų dydis turi neviršyti įprastai įstaigoje mokamo darbo užmokesčio dydžių tam tikrai pareigybei.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</si>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</sst>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_ ;\-#,##0.00\ "/>
  </numFmts>
  <fonts count="37" x14ac:knownFonts="1">
    <font>
      <sz val="11"/>
      <color theme="1"/>
      <name val="Calibri"/>
      <family val="2"/>
      <charset val="186"/>
      <scheme val="minor"/>
    </font>
    <font>
      <b/>
      <sz val="10"/>
      <color theme="1"/>
      <name val="Verdana"/>
      <family val="2"/>
    </font>
    <font>
      <sz val="10"/>
      <color theme="1"/>
      <name val="Verdana"/>
      <family val="2"/>
    </font>
    <font>
      <b/>
      <sz val="10"/>
      <color rgb="FF000000"/>
      <name val="Verdana"/>
      <family val="2"/>
    </font>
    <font>
      <sz val="11"/>
      <color theme="1"/>
      <name val="Calibri"/>
      <family val="2"/>
      <scheme val="minor"/>
    </font>
    <font>
      <sz val="10"/>
      <color rgb="FF000000"/>
      <name val="Verdana"/>
      <family val="2"/>
      <charset val="186"/>
    </font>
    <font>
      <sz val="10"/>
      <color theme="1"/>
      <name val="Verdana"/>
      <family val="2"/>
      <charset val="186"/>
    </font>
    <font>
      <b/>
      <sz val="10"/>
      <color rgb="FF000000"/>
      <name val="Verdana"/>
      <family val="2"/>
      <charset val="186"/>
    </font>
    <font>
      <b/>
      <sz val="10"/>
      <color theme="1"/>
      <name val="Verdana"/>
      <family val="2"/>
      <charset val="186"/>
    </font>
    <font>
      <b/>
      <i/>
      <sz val="10"/>
      <color theme="1"/>
      <name val="Verdana"/>
      <family val="2"/>
      <charset val="186"/>
    </font>
    <font>
      <i/>
      <sz val="10"/>
      <name val="Verdana"/>
      <family val="2"/>
      <charset val="186"/>
    </font>
    <font>
      <i/>
      <sz val="10"/>
      <color rgb="FF000000"/>
      <name val="Verdana"/>
      <family val="2"/>
      <charset val="186"/>
    </font>
    <font>
      <b/>
      <sz val="10"/>
      <color rgb="FFFF0000"/>
      <name val="Verdana"/>
      <family val="2"/>
      <charset val="186"/>
    </font>
    <font>
      <u/>
      <sz val="11"/>
      <color theme="10"/>
      <name val="Calibri"/>
      <family val="2"/>
      <charset val="186"/>
      <scheme val="minor"/>
    </font>
    <font>
      <u/>
      <sz val="10"/>
      <color theme="10"/>
      <name val="Verdana"/>
      <family val="2"/>
    </font>
    <font>
      <b/>
      <sz val="11"/>
      <color rgb="FFFF0000"/>
      <name val="Verdana"/>
      <family val="2"/>
      <charset val="186"/>
    </font>
    <font>
      <sz val="10"/>
      <color rgb="FFFF0000"/>
      <name val="Verdana"/>
      <family val="2"/>
      <charset val="186"/>
    </font>
    <font>
      <b/>
      <sz val="10"/>
      <color rgb="FF444444"/>
      <name val="Verdana"/>
      <family val="2"/>
      <charset val="186"/>
    </font>
    <font>
      <b/>
      <sz val="11"/>
      <color rgb="FFFF0000"/>
      <name val="Verdana"/>
      <family val="2"/>
    </font>
    <font>
      <sz val="11"/>
      <color theme="1"/>
      <name val="Verdana"/>
      <family val="2"/>
    </font>
    <font>
      <sz val="12"/>
      <color theme="1"/>
      <name val="Verdana"/>
      <family val="2"/>
    </font>
    <font>
      <b/>
      <sz val="12"/>
      <color rgb="FFFF0000"/>
      <name val="Verdana"/>
      <family val="2"/>
    </font>
    <font>
      <b/>
      <sz val="10"/>
      <color rgb="FF000000"/>
      <name val="Verdana"/>
    </font>
    <font>
      <b/>
      <i/>
      <sz val="10"/>
      <color rgb="FF000000"/>
      <name val="Verdana"/>
    </font>
    <font>
      <sz val="10"/>
      <color rgb="FF000000"/>
      <name val="Verdana"/>
    </font>
    <font>
      <sz val="10"/>
      <name val="Arial"/>
      <family val="2"/>
      <charset val="186"/>
    </font>
    <font>
      <b/>
      <sz val="10"/>
      <name val="Verdana"/>
      <family val="2"/>
      <charset val="186"/>
    </font>
    <font>
      <sz val="10"/>
      <name val="Verdana"/>
      <family val="2"/>
      <charset val="186"/>
    </font>
    <font>
      <b/>
      <i/>
      <sz val="10"/>
      <color rgb="FFFF0000"/>
      <name val="Verdana"/>
      <family val="2"/>
      <charset val="186"/>
    </font>
    <font>
      <sz val="10"/>
      <color theme="0" tint="-0.14999847407452621"/>
      <name val="Verdana"/>
      <family val="2"/>
      <charset val="186"/>
    </font>
    <font>
      <u/>
      <sz val="10"/>
      <color theme="10"/>
      <name val="Verdana"/>
      <family val="2"/>
      <charset val="186"/>
    </font>
    <font>
      <sz val="10"/>
      <color indexed="8"/>
      <name val="Verdana"/>
      <family val="2"/>
      <charset val="186"/>
    </font>
    <font>
      <sz val="10"/>
      <color rgb="FFFFFFFF"/>
      <name val="Verdana"/>
      <family val="2"/>
      <charset val="186"/>
    </font>
    <font>
      <sz val="10"/>
      <color rgb="FF002060"/>
      <name val="Verdana"/>
      <family val="2"/>
      <charset val="186"/>
    </font>
    <font>
      <b/>
      <i/>
      <sz val="10"/>
      <name val="Verdana"/>
      <family val="2"/>
      <charset val="186"/>
    </font>
    <font>
      <u/>
      <sz val="10"/>
      <color rgb="FF0000FF"/>
      <name val="Verdana"/>
      <family val="2"/>
      <charset val="186"/>
    </font>
    <font>
      <sz val="9"/>
      <color rgb="FF000000"/>
      <name val="Calibri"/>
      <family val="2"/>
      <charset val="186"/>
    </font>
  </fonts>
  <fills count="8">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2"/>
        <bgColor rgb="FF000000"/>
      </patternFill>
    </fill>
  </fills>
  <borders count="2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4" fillId="0" borderId="0"/>
    <xf numFmtId="0" fontId="13" fillId="0" borderId="0" applyNumberFormat="0" applyFill="0" applyBorder="0" applyAlignment="0" applyProtection="0"/>
    <xf numFmtId="0" fontId="25" fillId="0" borderId="0"/>
  </cellStyleXfs>
  <cellXfs count="226">
    <xf numFmtId="0" fontId="0" fillId="0" borderId="0" xfId="0"/>
    <xf numFmtId="0" fontId="2" fillId="0" borderId="0" xfId="0" applyFont="1"/>
    <xf numFmtId="0" fontId="5" fillId="0" borderId="0" xfId="1" applyFont="1" applyAlignment="1">
      <alignment horizontal="left" vertical="top"/>
    </xf>
    <xf numFmtId="0" fontId="6" fillId="0" borderId="0" xfId="1" applyFont="1" applyAlignment="1">
      <alignment horizontal="left" vertical="top"/>
    </xf>
    <xf numFmtId="0" fontId="5" fillId="0" borderId="0" xfId="1" applyFont="1" applyAlignment="1">
      <alignment vertical="top" wrapText="1"/>
    </xf>
    <xf numFmtId="0" fontId="7" fillId="0" borderId="10" xfId="1" applyFont="1" applyBorder="1" applyAlignment="1">
      <alignment horizontal="left" vertical="top" wrapText="1"/>
    </xf>
    <xf numFmtId="0" fontId="7" fillId="0" borderId="11" xfId="1" applyFont="1" applyBorder="1" applyAlignment="1">
      <alignment horizontal="left" vertical="top" wrapText="1"/>
    </xf>
    <xf numFmtId="0" fontId="7" fillId="0" borderId="12" xfId="1" applyFont="1" applyBorder="1" applyAlignment="1">
      <alignment horizontal="left" vertical="top" wrapText="1"/>
    </xf>
    <xf numFmtId="0" fontId="6" fillId="0" borderId="0" xfId="1" applyFont="1" applyAlignment="1">
      <alignment horizontal="center"/>
    </xf>
    <xf numFmtId="2" fontId="6" fillId="0" borderId="0" xfId="1" applyNumberFormat="1" applyFont="1" applyAlignment="1">
      <alignment horizontal="center"/>
    </xf>
    <xf numFmtId="0" fontId="6" fillId="0" borderId="0" xfId="0" applyFont="1"/>
    <xf numFmtId="0" fontId="2" fillId="2" borderId="3" xfId="0" applyFont="1" applyFill="1" applyBorder="1"/>
    <xf numFmtId="0" fontId="7" fillId="2" borderId="3" xfId="0" applyFont="1" applyFill="1" applyBorder="1" applyAlignment="1">
      <alignment horizontal="center" vertical="center" wrapText="1"/>
    </xf>
    <xf numFmtId="0" fontId="6" fillId="3" borderId="3" xfId="0" applyFont="1" applyFill="1" applyBorder="1" applyAlignment="1">
      <alignment horizontal="justify" vertical="center" wrapText="1"/>
    </xf>
    <xf numFmtId="0" fontId="2" fillId="3" borderId="3" xfId="0" applyFont="1" applyFill="1" applyBorder="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left" vertical="top"/>
    </xf>
    <xf numFmtId="0" fontId="8" fillId="2" borderId="3" xfId="1" applyFont="1" applyFill="1" applyBorder="1" applyAlignment="1">
      <alignment horizontal="center" vertical="center" wrapText="1"/>
    </xf>
    <xf numFmtId="2" fontId="8" fillId="2" borderId="3" xfId="1" applyNumberFormat="1" applyFont="1" applyFill="1" applyBorder="1" applyAlignment="1">
      <alignment horizontal="center" vertical="center" wrapText="1"/>
    </xf>
    <xf numFmtId="0" fontId="8" fillId="2" borderId="13" xfId="1" applyFont="1" applyFill="1" applyBorder="1" applyAlignment="1">
      <alignment horizontal="center" vertical="center" wrapText="1"/>
    </xf>
    <xf numFmtId="0" fontId="5" fillId="2" borderId="3" xfId="1" applyFont="1" applyFill="1" applyBorder="1" applyAlignment="1">
      <alignment horizontal="center" wrapText="1"/>
    </xf>
    <xf numFmtId="0" fontId="6" fillId="2" borderId="3"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3" xfId="1" applyFont="1" applyFill="1" applyBorder="1" applyAlignment="1">
      <alignment vertical="top" wrapText="1"/>
    </xf>
    <xf numFmtId="10" fontId="5" fillId="2" borderId="3" xfId="1" applyNumberFormat="1" applyFont="1" applyFill="1" applyBorder="1" applyAlignment="1">
      <alignment horizontal="center" vertical="center" wrapText="1"/>
    </xf>
    <xf numFmtId="0" fontId="10" fillId="2" borderId="3" xfId="1" applyFont="1" applyFill="1" applyBorder="1" applyAlignment="1">
      <alignment horizontal="center" vertical="center" wrapText="1"/>
    </xf>
    <xf numFmtId="49" fontId="8" fillId="2" borderId="3" xfId="1" applyNumberFormat="1" applyFont="1" applyFill="1" applyBorder="1" applyAlignment="1">
      <alignment horizontal="center" vertical="center"/>
    </xf>
    <xf numFmtId="2" fontId="8" fillId="2" borderId="7" xfId="1" applyNumberFormat="1" applyFont="1" applyFill="1" applyBorder="1" applyAlignment="1">
      <alignment horizontal="center" vertical="center"/>
    </xf>
    <xf numFmtId="2" fontId="8" fillId="2" borderId="3" xfId="1" applyNumberFormat="1" applyFont="1" applyFill="1" applyBorder="1" applyAlignment="1" applyProtection="1">
      <alignment horizontal="center" vertical="center"/>
      <protection hidden="1"/>
    </xf>
    <xf numFmtId="4" fontId="6" fillId="2" borderId="13" xfId="1" applyNumberFormat="1" applyFont="1" applyFill="1" applyBorder="1" applyAlignment="1" applyProtection="1">
      <alignment horizontal="center" vertical="center"/>
      <protection hidden="1"/>
    </xf>
    <xf numFmtId="4" fontId="8" fillId="2" borderId="13" xfId="1" applyNumberFormat="1" applyFont="1" applyFill="1" applyBorder="1" applyAlignment="1" applyProtection="1">
      <alignment horizontal="center" vertical="center"/>
      <protection hidden="1"/>
    </xf>
    <xf numFmtId="4" fontId="8" fillId="2" borderId="3" xfId="1" applyNumberFormat="1" applyFont="1" applyFill="1" applyBorder="1" applyAlignment="1" applyProtection="1">
      <alignment horizontal="center" vertical="center"/>
      <protection hidden="1"/>
    </xf>
    <xf numFmtId="10" fontId="6" fillId="3" borderId="3" xfId="1" applyNumberFormat="1" applyFont="1" applyFill="1" applyBorder="1" applyAlignment="1" applyProtection="1">
      <alignment horizontal="center" vertical="center"/>
      <protection hidden="1"/>
    </xf>
    <xf numFmtId="2" fontId="6" fillId="3" borderId="3" xfId="1" applyNumberFormat="1" applyFont="1" applyFill="1" applyBorder="1" applyAlignment="1" applyProtection="1">
      <alignment horizontal="center" vertical="center"/>
      <protection hidden="1"/>
    </xf>
    <xf numFmtId="0" fontId="5" fillId="3" borderId="3" xfId="1" applyFont="1" applyFill="1" applyBorder="1" applyAlignment="1">
      <alignment horizontal="center" wrapText="1"/>
    </xf>
    <xf numFmtId="2" fontId="5" fillId="2" borderId="3" xfId="1" applyNumberFormat="1" applyFont="1" applyFill="1" applyBorder="1" applyAlignment="1">
      <alignment horizontal="center" vertical="center" wrapText="1"/>
    </xf>
    <xf numFmtId="10" fontId="5" fillId="3" borderId="3" xfId="1" applyNumberFormat="1" applyFont="1" applyFill="1" applyBorder="1" applyAlignment="1">
      <alignment horizontal="center" vertical="center" wrapText="1"/>
    </xf>
    <xf numFmtId="10" fontId="5" fillId="2" borderId="18" xfId="1" applyNumberFormat="1" applyFont="1" applyFill="1" applyBorder="1" applyAlignment="1">
      <alignment horizontal="center" vertical="center" wrapText="1"/>
    </xf>
    <xf numFmtId="2" fontId="6" fillId="2" borderId="3" xfId="1" applyNumberFormat="1" applyFont="1" applyFill="1" applyBorder="1" applyAlignment="1">
      <alignment horizontal="center" vertical="center" wrapText="1"/>
    </xf>
    <xf numFmtId="0" fontId="7" fillId="2" borderId="8" xfId="1" applyFont="1" applyFill="1" applyBorder="1" applyAlignment="1">
      <alignment horizontal="center" vertical="center" wrapText="1"/>
    </xf>
    <xf numFmtId="0" fontId="6" fillId="2" borderId="3" xfId="1" applyFont="1" applyFill="1" applyBorder="1" applyAlignment="1">
      <alignment horizontal="left" vertical="top" wrapText="1"/>
    </xf>
    <xf numFmtId="10" fontId="8" fillId="3" borderId="3" xfId="1" applyNumberFormat="1" applyFont="1" applyFill="1" applyBorder="1" applyAlignment="1">
      <alignment horizontal="center" vertical="center" wrapText="1"/>
    </xf>
    <xf numFmtId="0" fontId="7" fillId="3" borderId="8" xfId="1" applyFont="1" applyFill="1" applyBorder="1" applyAlignment="1">
      <alignment horizontal="center" vertical="center" wrapText="1"/>
    </xf>
    <xf numFmtId="10" fontId="5" fillId="2" borderId="3" xfId="1" applyNumberFormat="1" applyFont="1" applyFill="1" applyBorder="1" applyAlignment="1">
      <alignment horizontal="center" vertical="center"/>
    </xf>
    <xf numFmtId="0" fontId="6" fillId="0" borderId="0" xfId="1" applyFont="1"/>
    <xf numFmtId="2" fontId="6" fillId="0" borderId="0" xfId="1" applyNumberFormat="1" applyFont="1"/>
    <xf numFmtId="0" fontId="16" fillId="0" borderId="0" xfId="1" applyFont="1"/>
    <xf numFmtId="0" fontId="12" fillId="0" borderId="0" xfId="1" applyFont="1"/>
    <xf numFmtId="0" fontId="6" fillId="3" borderId="8" xfId="1" applyFont="1" applyFill="1" applyBorder="1"/>
    <xf numFmtId="0" fontId="6" fillId="2" borderId="8" xfId="1" applyFont="1" applyFill="1" applyBorder="1"/>
    <xf numFmtId="0" fontId="17" fillId="0" borderId="0" xfId="1" applyFont="1"/>
    <xf numFmtId="0" fontId="18" fillId="0" borderId="0" xfId="0" applyFont="1"/>
    <xf numFmtId="0" fontId="19" fillId="0" borderId="0" xfId="0" applyFont="1"/>
    <xf numFmtId="0" fontId="18" fillId="0" borderId="0" xfId="0" applyFont="1" applyAlignment="1">
      <alignment vertical="top"/>
    </xf>
    <xf numFmtId="0" fontId="19" fillId="0" borderId="0" xfId="0" applyFont="1" applyAlignment="1">
      <alignment vertical="top"/>
    </xf>
    <xf numFmtId="0" fontId="20" fillId="0" borderId="0" xfId="0" applyFont="1"/>
    <xf numFmtId="0" fontId="21" fillId="0" borderId="0" xfId="0" applyFont="1"/>
    <xf numFmtId="0" fontId="15" fillId="0" borderId="0" xfId="0" applyFont="1"/>
    <xf numFmtId="0" fontId="1" fillId="4" borderId="1" xfId="0" applyFont="1" applyFill="1" applyBorder="1" applyAlignment="1">
      <alignment vertical="center" wrapText="1"/>
    </xf>
    <xf numFmtId="0" fontId="6" fillId="3" borderId="3" xfId="0" applyFont="1" applyFill="1" applyBorder="1" applyAlignment="1">
      <alignment horizontal="left" vertical="top" wrapText="1"/>
    </xf>
    <xf numFmtId="0" fontId="8" fillId="2" borderId="3" xfId="0" applyFont="1" applyFill="1" applyBorder="1" applyAlignment="1">
      <alignment horizontal="center" vertical="center" wrapText="1"/>
    </xf>
    <xf numFmtId="0" fontId="1" fillId="3" borderId="3" xfId="0" applyFont="1" applyFill="1" applyBorder="1" applyAlignment="1">
      <alignment vertical="top" wrapText="1"/>
    </xf>
    <xf numFmtId="0" fontId="5" fillId="3" borderId="3" xfId="0" applyFont="1" applyFill="1" applyBorder="1" applyAlignment="1">
      <alignment horizontal="left" vertical="top" wrapText="1"/>
    </xf>
    <xf numFmtId="0" fontId="2" fillId="3" borderId="3" xfId="0" applyFont="1" applyFill="1" applyBorder="1" applyAlignment="1">
      <alignment horizontal="center" vertical="center" wrapText="1"/>
    </xf>
    <xf numFmtId="2" fontId="6" fillId="2" borderId="3" xfId="1" applyNumberFormat="1" applyFont="1" applyFill="1" applyBorder="1" applyAlignment="1" applyProtection="1">
      <alignment horizontal="center" vertical="top"/>
      <protection hidden="1"/>
    </xf>
    <xf numFmtId="164" fontId="27" fillId="3" borderId="3" xfId="1" applyNumberFormat="1" applyFont="1" applyFill="1" applyBorder="1" applyAlignment="1">
      <alignment horizontal="center" vertical="center"/>
    </xf>
    <xf numFmtId="49" fontId="27" fillId="3" borderId="3" xfId="1" applyNumberFormat="1" applyFont="1" applyFill="1" applyBorder="1" applyAlignment="1" applyProtection="1">
      <alignment horizontal="center" vertical="center"/>
      <protection locked="0"/>
    </xf>
    <xf numFmtId="0" fontId="27" fillId="3" borderId="3" xfId="1" applyFont="1" applyFill="1" applyBorder="1" applyAlignment="1" applyProtection="1">
      <alignment vertical="center"/>
      <protection locked="0"/>
    </xf>
    <xf numFmtId="0" fontId="27" fillId="3" borderId="3" xfId="1" applyFont="1" applyFill="1" applyBorder="1" applyAlignment="1" applyProtection="1">
      <alignment horizontal="center" vertical="center"/>
      <protection locked="0"/>
    </xf>
    <xf numFmtId="4" fontId="27" fillId="3" borderId="3" xfId="1" applyNumberFormat="1" applyFont="1" applyFill="1" applyBorder="1" applyAlignment="1" applyProtection="1">
      <alignment horizontal="center" vertical="center"/>
      <protection locked="0"/>
    </xf>
    <xf numFmtId="10" fontId="27" fillId="3" borderId="3" xfId="1" applyNumberFormat="1" applyFont="1" applyFill="1" applyBorder="1" applyAlignment="1" applyProtection="1">
      <alignment horizontal="center" vertical="center"/>
      <protection locked="0"/>
    </xf>
    <xf numFmtId="3" fontId="27" fillId="3" borderId="3" xfId="1" applyNumberFormat="1" applyFont="1" applyFill="1" applyBorder="1" applyAlignment="1" applyProtection="1">
      <alignment horizontal="center" vertical="center"/>
      <protection locked="0"/>
    </xf>
    <xf numFmtId="2" fontId="27" fillId="3" borderId="3" xfId="0" applyNumberFormat="1" applyFont="1" applyFill="1" applyBorder="1" applyAlignment="1" applyProtection="1">
      <alignment horizontal="center" vertical="center"/>
      <protection locked="0"/>
    </xf>
    <xf numFmtId="0" fontId="27" fillId="5" borderId="0" xfId="1" applyFont="1" applyFill="1"/>
    <xf numFmtId="0" fontId="27" fillId="5" borderId="0" xfId="1" applyFont="1" applyFill="1" applyAlignment="1">
      <alignment horizontal="center"/>
    </xf>
    <xf numFmtId="0" fontId="27" fillId="5" borderId="0" xfId="0" applyFont="1" applyFill="1"/>
    <xf numFmtId="0" fontId="27" fillId="0" borderId="0" xfId="1" applyFont="1"/>
    <xf numFmtId="10" fontId="27" fillId="3" borderId="3" xfId="1" applyNumberFormat="1" applyFont="1" applyFill="1" applyBorder="1" applyAlignment="1">
      <alignment horizontal="center" vertical="center"/>
    </xf>
    <xf numFmtId="0" fontId="27" fillId="3" borderId="3" xfId="1" applyFont="1" applyFill="1" applyBorder="1" applyAlignment="1" applyProtection="1">
      <alignment horizontal="center" vertical="center" wrapText="1"/>
      <protection locked="0"/>
    </xf>
    <xf numFmtId="0" fontId="8" fillId="5" borderId="0" xfId="0" applyFont="1" applyFill="1"/>
    <xf numFmtId="2" fontId="26" fillId="5" borderId="0" xfId="1" applyNumberFormat="1" applyFont="1" applyFill="1"/>
    <xf numFmtId="10" fontId="29" fillId="5" borderId="0" xfId="1" applyNumberFormat="1" applyFont="1" applyFill="1"/>
    <xf numFmtId="0" fontId="27" fillId="5" borderId="0" xfId="1" applyFont="1" applyFill="1" applyAlignment="1">
      <alignment vertical="top"/>
    </xf>
    <xf numFmtId="10" fontId="27" fillId="0" borderId="0" xfId="1" applyNumberFormat="1" applyFont="1" applyAlignment="1">
      <alignment horizontal="center"/>
    </xf>
    <xf numFmtId="0" fontId="26" fillId="0" borderId="0" xfId="1" applyFont="1" applyAlignment="1">
      <alignment horizontal="left"/>
    </xf>
    <xf numFmtId="4" fontId="26" fillId="0" borderId="0" xfId="1" applyNumberFormat="1" applyFont="1" applyAlignment="1">
      <alignment horizontal="left"/>
    </xf>
    <xf numFmtId="0" fontId="26" fillId="0" borderId="0" xfId="1" applyFont="1" applyAlignment="1">
      <alignment horizontal="right"/>
    </xf>
    <xf numFmtId="2" fontId="26" fillId="0" borderId="0" xfId="1" applyNumberFormat="1" applyFont="1"/>
    <xf numFmtId="10" fontId="27" fillId="2" borderId="3" xfId="1" applyNumberFormat="1" applyFont="1" applyFill="1" applyBorder="1" applyAlignment="1">
      <alignment horizontal="center" vertical="center"/>
    </xf>
    <xf numFmtId="0" fontId="26" fillId="2" borderId="16" xfId="1" applyFont="1" applyFill="1" applyBorder="1"/>
    <xf numFmtId="0" fontId="26" fillId="2" borderId="3" xfId="1" applyFont="1" applyFill="1" applyBorder="1" applyAlignment="1">
      <alignment horizontal="center" vertical="center"/>
    </xf>
    <xf numFmtId="49" fontId="26" fillId="2" borderId="3" xfId="1" applyNumberFormat="1" applyFont="1" applyFill="1" applyBorder="1" applyAlignment="1">
      <alignment horizontal="center" vertical="center" wrapText="1"/>
    </xf>
    <xf numFmtId="0" fontId="26" fillId="2" borderId="3" xfId="1" applyFont="1" applyFill="1" applyBorder="1" applyAlignment="1">
      <alignment horizontal="center" vertical="center" wrapText="1"/>
    </xf>
    <xf numFmtId="0" fontId="26" fillId="2" borderId="13" xfId="1" applyFont="1" applyFill="1" applyBorder="1"/>
    <xf numFmtId="4" fontId="26" fillId="2" borderId="3" xfId="1" applyNumberFormat="1" applyFont="1" applyFill="1" applyBorder="1" applyAlignment="1">
      <alignment horizontal="center"/>
    </xf>
    <xf numFmtId="0" fontId="26" fillId="5" borderId="0" xfId="1" applyFont="1" applyFill="1" applyAlignment="1">
      <alignment horizontal="center"/>
    </xf>
    <xf numFmtId="0" fontId="26" fillId="5" borderId="0" xfId="1" applyFont="1" applyFill="1"/>
    <xf numFmtId="2" fontId="26" fillId="5" borderId="0" xfId="1" applyNumberFormat="1" applyFont="1" applyFill="1" applyAlignment="1">
      <alignment horizontal="center"/>
    </xf>
    <xf numFmtId="0" fontId="27" fillId="5" borderId="0" xfId="1" applyFont="1" applyFill="1" applyAlignment="1">
      <alignment horizontal="left" vertical="top"/>
    </xf>
    <xf numFmtId="0" fontId="26" fillId="5" borderId="0" xfId="1" applyFont="1" applyFill="1" applyAlignment="1">
      <alignment horizontal="center" vertical="top"/>
    </xf>
    <xf numFmtId="0" fontId="26" fillId="5" borderId="0" xfId="1" applyFont="1" applyFill="1" applyAlignment="1">
      <alignment vertical="top"/>
    </xf>
    <xf numFmtId="2" fontId="26" fillId="5" borderId="0" xfId="1" applyNumberFormat="1" applyFont="1" applyFill="1" applyAlignment="1">
      <alignment horizontal="center" vertical="top"/>
    </xf>
    <xf numFmtId="0" fontId="27" fillId="5" borderId="0" xfId="1" applyFont="1" applyFill="1" applyAlignment="1">
      <alignment vertical="top" wrapText="1"/>
    </xf>
    <xf numFmtId="0" fontId="27" fillId="5" borderId="15" xfId="3" applyFont="1" applyFill="1" applyBorder="1"/>
    <xf numFmtId="4" fontId="27" fillId="2" borderId="3" xfId="1" applyNumberFormat="1" applyFont="1" applyFill="1" applyBorder="1" applyAlignment="1">
      <alignment horizontal="center" vertical="center"/>
    </xf>
    <xf numFmtId="165" fontId="26" fillId="2" borderId="3" xfId="1" applyNumberFormat="1" applyFont="1" applyFill="1" applyBorder="1" applyAlignment="1">
      <alignment horizontal="center" vertical="center"/>
    </xf>
    <xf numFmtId="4" fontId="26" fillId="2" borderId="3" xfId="1" applyNumberFormat="1" applyFont="1" applyFill="1" applyBorder="1" applyAlignment="1">
      <alignment horizontal="center" vertical="center"/>
    </xf>
    <xf numFmtId="4" fontId="26" fillId="3" borderId="3" xfId="1" applyNumberFormat="1" applyFont="1" applyFill="1" applyBorder="1" applyAlignment="1">
      <alignment horizontal="center"/>
    </xf>
    <xf numFmtId="0" fontId="27" fillId="6" borderId="0" xfId="1" applyFont="1" applyFill="1"/>
    <xf numFmtId="0" fontId="7" fillId="6" borderId="0" xfId="0" applyFont="1" applyFill="1"/>
    <xf numFmtId="2" fontId="26" fillId="6" borderId="0" xfId="1" applyNumberFormat="1" applyFont="1" applyFill="1"/>
    <xf numFmtId="10" fontId="32" fillId="6" borderId="0" xfId="1" applyNumberFormat="1" applyFont="1" applyFill="1"/>
    <xf numFmtId="0" fontId="26" fillId="6" borderId="0" xfId="1" applyFont="1" applyFill="1" applyAlignment="1">
      <alignment horizontal="left"/>
    </xf>
    <xf numFmtId="0" fontId="27" fillId="6" borderId="0" xfId="1" applyFont="1" applyFill="1" applyAlignment="1">
      <alignment horizontal="center" vertical="top" wrapText="1"/>
    </xf>
    <xf numFmtId="0" fontId="27" fillId="6" borderId="0" xfId="1" applyFont="1" applyFill="1" applyAlignment="1">
      <alignment horizontal="center" vertical="center" wrapText="1"/>
    </xf>
    <xf numFmtId="0" fontId="27" fillId="6" borderId="3" xfId="1" applyFont="1" applyFill="1" applyBorder="1" applyAlignment="1">
      <alignment horizontal="center" vertical="center"/>
    </xf>
    <xf numFmtId="10" fontId="27" fillId="6" borderId="0" xfId="1" applyNumberFormat="1" applyFont="1" applyFill="1" applyAlignment="1">
      <alignment horizontal="center"/>
    </xf>
    <xf numFmtId="4" fontId="26" fillId="6" borderId="0" xfId="1" applyNumberFormat="1" applyFont="1" applyFill="1" applyAlignment="1">
      <alignment horizontal="left"/>
    </xf>
    <xf numFmtId="0" fontId="26" fillId="6" borderId="0" xfId="1" applyFont="1" applyFill="1" applyAlignment="1">
      <alignment horizontal="right"/>
    </xf>
    <xf numFmtId="164" fontId="27" fillId="6" borderId="3" xfId="1" applyNumberFormat="1" applyFont="1" applyFill="1" applyBorder="1" applyAlignment="1" applyProtection="1">
      <alignment horizontal="center" vertical="center"/>
      <protection locked="0"/>
    </xf>
    <xf numFmtId="49" fontId="27" fillId="6" borderId="3" xfId="1" applyNumberFormat="1" applyFont="1" applyFill="1" applyBorder="1" applyAlignment="1">
      <alignment horizontal="center" vertical="center"/>
    </xf>
    <xf numFmtId="0" fontId="27" fillId="6" borderId="3" xfId="1" applyFont="1" applyFill="1" applyBorder="1" applyAlignment="1">
      <alignment vertical="center"/>
    </xf>
    <xf numFmtId="4" fontId="27" fillId="6" borderId="3" xfId="1" applyNumberFormat="1" applyFont="1" applyFill="1" applyBorder="1" applyAlignment="1">
      <alignment horizontal="center" vertical="center"/>
    </xf>
    <xf numFmtId="10" fontId="27" fillId="0" borderId="3" xfId="1" applyNumberFormat="1" applyFont="1" applyBorder="1" applyAlignment="1">
      <alignment horizontal="center" vertical="center"/>
    </xf>
    <xf numFmtId="3" fontId="27" fillId="6" borderId="3" xfId="1" applyNumberFormat="1" applyFont="1" applyFill="1" applyBorder="1" applyAlignment="1">
      <alignment horizontal="center" vertical="center"/>
    </xf>
    <xf numFmtId="2" fontId="27" fillId="6" borderId="3" xfId="0" applyNumberFormat="1" applyFont="1" applyFill="1" applyBorder="1" applyAlignment="1">
      <alignment horizontal="center" vertical="center"/>
    </xf>
    <xf numFmtId="0" fontId="27" fillId="6" borderId="3" xfId="1" applyFont="1" applyFill="1" applyBorder="1"/>
    <xf numFmtId="0" fontId="33" fillId="0" borderId="3" xfId="1" applyFont="1" applyBorder="1" applyAlignment="1">
      <alignment vertical="center"/>
    </xf>
    <xf numFmtId="0" fontId="26" fillId="6" borderId="0" xfId="1" applyFont="1" applyFill="1" applyAlignment="1">
      <alignment horizontal="center"/>
    </xf>
    <xf numFmtId="0" fontId="26" fillId="6" borderId="0" xfId="1" applyFont="1" applyFill="1"/>
    <xf numFmtId="2" fontId="26" fillId="6" borderId="0" xfId="1" applyNumberFormat="1" applyFont="1" applyFill="1" applyAlignment="1">
      <alignment horizontal="center"/>
    </xf>
    <xf numFmtId="0" fontId="26" fillId="6" borderId="0" xfId="1" applyFont="1" applyFill="1" applyAlignment="1">
      <alignment horizontal="center" vertical="top"/>
    </xf>
    <xf numFmtId="0" fontId="26" fillId="6" borderId="0" xfId="1" applyFont="1" applyFill="1" applyAlignment="1">
      <alignment vertical="top"/>
    </xf>
    <xf numFmtId="2" fontId="26" fillId="6" borderId="0" xfId="1" applyNumberFormat="1" applyFont="1" applyFill="1" applyAlignment="1">
      <alignment horizontal="center" vertical="top"/>
    </xf>
    <xf numFmtId="0" fontId="27" fillId="6" borderId="0" xfId="0" applyFont="1" applyFill="1"/>
    <xf numFmtId="0" fontId="5" fillId="6" borderId="0" xfId="0" applyFont="1" applyFill="1"/>
    <xf numFmtId="0" fontId="5" fillId="0" borderId="0" xfId="0" applyFont="1"/>
    <xf numFmtId="0" fontId="27" fillId="6" borderId="0" xfId="1" applyFont="1" applyFill="1" applyAlignment="1">
      <alignment horizontal="left" vertical="top" wrapText="1"/>
    </xf>
    <xf numFmtId="0" fontId="27" fillId="6" borderId="15" xfId="3" applyFont="1" applyFill="1" applyBorder="1"/>
    <xf numFmtId="0" fontId="27" fillId="6" borderId="0" xfId="1" applyFont="1" applyFill="1" applyAlignment="1">
      <alignment wrapText="1"/>
    </xf>
    <xf numFmtId="0" fontId="27" fillId="6" borderId="0" xfId="1" applyFont="1" applyFill="1" applyAlignment="1">
      <alignment horizontal="left" vertical="top"/>
    </xf>
    <xf numFmtId="0" fontId="27" fillId="6" borderId="0" xfId="1" applyFont="1" applyFill="1" applyAlignment="1">
      <alignment vertical="top" wrapText="1"/>
    </xf>
    <xf numFmtId="0" fontId="35" fillId="0" borderId="0" xfId="2" applyFont="1" applyFill="1" applyBorder="1"/>
    <xf numFmtId="0" fontId="35" fillId="6" borderId="0" xfId="2" applyFont="1" applyFill="1" applyBorder="1"/>
    <xf numFmtId="0" fontId="27" fillId="6" borderId="3" xfId="1" applyFont="1" applyFill="1" applyBorder="1" applyAlignment="1">
      <alignment vertical="center" wrapText="1"/>
    </xf>
    <xf numFmtId="10" fontId="27" fillId="7" borderId="3" xfId="1" applyNumberFormat="1" applyFont="1" applyFill="1" applyBorder="1" applyAlignment="1">
      <alignment horizontal="center" vertical="center"/>
    </xf>
    <xf numFmtId="0" fontId="26" fillId="7" borderId="16" xfId="1" applyFont="1" applyFill="1" applyBorder="1"/>
    <xf numFmtId="4" fontId="26" fillId="7" borderId="3" xfId="1" applyNumberFormat="1" applyFont="1" applyFill="1" applyBorder="1" applyAlignment="1">
      <alignment horizontal="center"/>
    </xf>
    <xf numFmtId="4" fontId="27" fillId="7" borderId="3" xfId="1" applyNumberFormat="1" applyFont="1" applyFill="1" applyBorder="1" applyAlignment="1">
      <alignment horizontal="center" vertical="center"/>
    </xf>
    <xf numFmtId="165" fontId="26" fillId="7" borderId="3" xfId="1" applyNumberFormat="1" applyFont="1" applyFill="1" applyBorder="1" applyAlignment="1">
      <alignment horizontal="center" vertical="center"/>
    </xf>
    <xf numFmtId="4" fontId="26" fillId="7" borderId="3" xfId="1" applyNumberFormat="1" applyFont="1" applyFill="1" applyBorder="1" applyAlignment="1" applyProtection="1">
      <alignment horizontal="center" vertical="center"/>
      <protection locked="0"/>
    </xf>
    <xf numFmtId="0" fontId="27" fillId="6" borderId="3" xfId="1" applyFont="1" applyFill="1" applyBorder="1" applyAlignment="1">
      <alignment wrapText="1"/>
    </xf>
    <xf numFmtId="0" fontId="27" fillId="7" borderId="3" xfId="1" applyFont="1" applyFill="1" applyBorder="1"/>
    <xf numFmtId="0" fontId="27" fillId="0" borderId="3" xfId="1" applyFont="1" applyBorder="1" applyAlignment="1">
      <alignment horizontal="center" vertical="center"/>
    </xf>
    <xf numFmtId="0" fontId="27" fillId="6" borderId="3" xfId="1" applyFont="1" applyFill="1" applyBorder="1" applyAlignment="1">
      <alignment horizontal="center" vertical="center" wrapText="1"/>
    </xf>
    <xf numFmtId="0" fontId="26" fillId="7" borderId="13" xfId="1" applyFont="1" applyFill="1" applyBorder="1"/>
    <xf numFmtId="0" fontId="26" fillId="2" borderId="3" xfId="1" applyFont="1" applyFill="1" applyBorder="1" applyAlignment="1">
      <alignment horizontal="center"/>
    </xf>
    <xf numFmtId="0" fontId="27" fillId="3" borderId="3" xfId="1" applyFont="1" applyFill="1" applyBorder="1" applyAlignment="1">
      <alignment horizontal="center" vertical="center" wrapText="1"/>
    </xf>
    <xf numFmtId="0" fontId="27" fillId="3" borderId="3" xfId="1" applyFont="1" applyFill="1" applyBorder="1" applyAlignment="1">
      <alignment horizontal="center"/>
    </xf>
    <xf numFmtId="0" fontId="27" fillId="5" borderId="0" xfId="1" applyFont="1" applyFill="1" applyAlignment="1">
      <alignment horizontal="left" vertical="top" wrapText="1"/>
    </xf>
    <xf numFmtId="0" fontId="27" fillId="6" borderId="0" xfId="1" applyFont="1" applyFill="1" applyAlignment="1">
      <alignment horizontal="left" vertical="top" wrapText="1"/>
    </xf>
    <xf numFmtId="0" fontId="5" fillId="6" borderId="14" xfId="3" applyFont="1" applyFill="1" applyBorder="1" applyAlignment="1">
      <alignment horizontal="center" wrapText="1"/>
    </xf>
    <xf numFmtId="0" fontId="27" fillId="6" borderId="0" xfId="1" applyFont="1" applyFill="1" applyAlignment="1">
      <alignment horizontal="center"/>
    </xf>
    <xf numFmtId="0" fontId="35" fillId="0" borderId="0" xfId="2" applyFont="1" applyFill="1" applyBorder="1" applyAlignment="1">
      <alignment horizontal="left"/>
    </xf>
    <xf numFmtId="0" fontId="35" fillId="6" borderId="0" xfId="2" applyFont="1" applyFill="1" applyBorder="1" applyAlignment="1">
      <alignment horizontal="left"/>
    </xf>
    <xf numFmtId="0" fontId="35" fillId="6" borderId="0" xfId="2" applyFont="1" applyFill="1" applyBorder="1" applyAlignment="1">
      <alignment horizontal="left" vertical="top" wrapText="1"/>
    </xf>
    <xf numFmtId="0" fontId="26" fillId="2" borderId="18" xfId="1" applyFont="1" applyFill="1" applyBorder="1" applyAlignment="1">
      <alignment horizontal="center" vertical="center" wrapText="1"/>
    </xf>
    <xf numFmtId="0" fontId="26" fillId="2" borderId="19" xfId="1" applyFont="1" applyFill="1" applyBorder="1" applyAlignment="1">
      <alignment horizontal="center" vertical="center" wrapText="1"/>
    </xf>
    <xf numFmtId="0" fontId="26" fillId="2" borderId="7" xfId="1" applyFont="1" applyFill="1" applyBorder="1" applyAlignment="1">
      <alignment horizontal="center" vertical="center" wrapText="1"/>
    </xf>
    <xf numFmtId="0" fontId="28" fillId="2" borderId="18" xfId="1" applyFont="1" applyFill="1" applyBorder="1" applyAlignment="1">
      <alignment horizontal="center" vertical="center" wrapText="1"/>
    </xf>
    <xf numFmtId="0" fontId="28" fillId="2" borderId="7" xfId="1" applyFont="1" applyFill="1" applyBorder="1" applyAlignment="1">
      <alignment horizontal="center" vertical="center" wrapText="1"/>
    </xf>
    <xf numFmtId="0" fontId="26" fillId="2" borderId="3" xfId="1" applyFont="1" applyFill="1" applyBorder="1" applyAlignment="1">
      <alignment horizontal="center" vertical="center" wrapText="1"/>
    </xf>
    <xf numFmtId="0" fontId="12" fillId="6" borderId="0" xfId="1" applyFont="1" applyFill="1" applyAlignment="1" applyProtection="1">
      <alignment horizontal="left" vertical="top" wrapText="1"/>
      <protection locked="0"/>
    </xf>
    <xf numFmtId="0" fontId="12" fillId="6" borderId="0" xfId="1" applyFont="1" applyFill="1" applyAlignment="1" applyProtection="1">
      <alignment horizontal="left" vertical="top"/>
      <protection locked="0"/>
    </xf>
    <xf numFmtId="0" fontId="26" fillId="6" borderId="0" xfId="1" applyFont="1" applyFill="1" applyAlignment="1" applyProtection="1">
      <alignment horizontal="center" vertical="center"/>
      <protection locked="0"/>
    </xf>
    <xf numFmtId="0" fontId="26" fillId="6" borderId="0" xfId="1" applyFont="1" applyFill="1" applyAlignment="1">
      <alignment horizontal="left"/>
    </xf>
    <xf numFmtId="0" fontId="26" fillId="7" borderId="13" xfId="1" applyFont="1" applyFill="1" applyBorder="1" applyAlignment="1">
      <alignment horizontal="left" vertical="center" wrapText="1"/>
    </xf>
    <xf numFmtId="0" fontId="26" fillId="7" borderId="16" xfId="1" applyFont="1" applyFill="1" applyBorder="1" applyAlignment="1">
      <alignment horizontal="left" vertical="center" wrapText="1"/>
    </xf>
    <xf numFmtId="0" fontId="7" fillId="2" borderId="8" xfId="1" applyFont="1" applyFill="1" applyBorder="1" applyAlignment="1">
      <alignment horizontal="left" vertical="top"/>
    </xf>
    <xf numFmtId="0" fontId="5" fillId="3" borderId="8" xfId="1" applyFont="1" applyFill="1" applyBorder="1" applyAlignment="1">
      <alignment horizontal="left" vertical="top" wrapText="1"/>
    </xf>
    <xf numFmtId="0" fontId="5" fillId="0" borderId="0" xfId="1" applyFont="1" applyAlignment="1">
      <alignment horizontal="right" vertical="top" wrapText="1"/>
    </xf>
    <xf numFmtId="0" fontId="5" fillId="0" borderId="0" xfId="1" applyFont="1" applyAlignment="1">
      <alignment horizontal="left" vertical="top"/>
    </xf>
    <xf numFmtId="0" fontId="7" fillId="2" borderId="8" xfId="1" applyFont="1" applyFill="1" applyBorder="1" applyAlignment="1">
      <alignment horizontal="left" vertical="top" wrapText="1"/>
    </xf>
    <xf numFmtId="0" fontId="15" fillId="3" borderId="9" xfId="1" applyFont="1" applyFill="1" applyBorder="1" applyAlignment="1">
      <alignment horizontal="left" vertical="top"/>
    </xf>
    <xf numFmtId="0" fontId="5" fillId="3" borderId="10" xfId="1" applyFont="1" applyFill="1" applyBorder="1" applyAlignment="1">
      <alignment horizontal="center" vertical="top" wrapText="1"/>
    </xf>
    <xf numFmtId="0" fontId="5" fillId="3" borderId="11" xfId="1" applyFont="1" applyFill="1" applyBorder="1" applyAlignment="1">
      <alignment horizontal="center" vertical="top" wrapText="1"/>
    </xf>
    <xf numFmtId="0" fontId="5" fillId="3" borderId="12" xfId="1" applyFont="1" applyFill="1" applyBorder="1" applyAlignment="1">
      <alignment horizontal="center" vertical="top" wrapText="1"/>
    </xf>
    <xf numFmtId="0" fontId="7" fillId="2" borderId="10" xfId="1" applyFont="1" applyFill="1" applyBorder="1" applyAlignment="1">
      <alignment horizontal="left" vertical="top" wrapText="1"/>
    </xf>
    <xf numFmtId="0" fontId="7" fillId="2" borderId="11" xfId="1" applyFont="1" applyFill="1" applyBorder="1" applyAlignment="1">
      <alignment horizontal="left" vertical="top" wrapText="1"/>
    </xf>
    <xf numFmtId="0" fontId="7" fillId="2" borderId="12" xfId="1" applyFont="1" applyFill="1" applyBorder="1" applyAlignment="1">
      <alignment horizontal="left" vertical="top" wrapText="1"/>
    </xf>
    <xf numFmtId="0" fontId="5" fillId="2" borderId="8" xfId="1" applyFont="1" applyFill="1" applyBorder="1" applyAlignment="1">
      <alignment horizontal="left" vertical="top" wrapText="1"/>
    </xf>
    <xf numFmtId="0" fontId="22" fillId="2" borderId="10" xfId="1" applyFont="1" applyFill="1" applyBorder="1" applyAlignment="1">
      <alignment horizontal="left" vertical="top" wrapText="1"/>
    </xf>
    <xf numFmtId="0" fontId="3" fillId="2" borderId="11" xfId="1" applyFont="1" applyFill="1" applyBorder="1" applyAlignment="1">
      <alignment horizontal="left" vertical="top" wrapText="1"/>
    </xf>
    <xf numFmtId="0" fontId="3" fillId="2" borderId="12" xfId="1" applyFont="1" applyFill="1" applyBorder="1" applyAlignment="1">
      <alignment horizontal="left" vertical="top" wrapText="1"/>
    </xf>
    <xf numFmtId="0" fontId="5" fillId="0" borderId="8" xfId="1" applyFont="1" applyBorder="1" applyAlignment="1">
      <alignment horizontal="left" vertical="top"/>
    </xf>
    <xf numFmtId="0" fontId="5" fillId="2" borderId="11" xfId="1" applyFont="1" applyFill="1" applyBorder="1" applyAlignment="1">
      <alignment horizontal="left" vertical="top" wrapText="1"/>
    </xf>
    <xf numFmtId="0" fontId="5" fillId="2" borderId="12" xfId="1" applyFont="1" applyFill="1" applyBorder="1" applyAlignment="1">
      <alignment horizontal="left" vertical="top" wrapText="1"/>
    </xf>
    <xf numFmtId="0" fontId="12" fillId="2" borderId="10" xfId="1" applyFont="1" applyFill="1" applyBorder="1" applyAlignment="1">
      <alignment horizontal="left" vertical="top" wrapText="1"/>
    </xf>
    <xf numFmtId="0" fontId="12" fillId="2" borderId="11" xfId="1" applyFont="1" applyFill="1" applyBorder="1" applyAlignment="1">
      <alignment horizontal="left" vertical="top" wrapText="1"/>
    </xf>
    <xf numFmtId="0" fontId="12" fillId="2" borderId="12" xfId="1" applyFont="1" applyFill="1" applyBorder="1" applyAlignment="1">
      <alignment horizontal="left" vertical="top" wrapText="1"/>
    </xf>
    <xf numFmtId="0" fontId="14" fillId="4" borderId="6" xfId="2" applyFont="1" applyFill="1" applyBorder="1" applyAlignment="1">
      <alignment horizontal="left" vertical="top"/>
    </xf>
    <xf numFmtId="0" fontId="14" fillId="4" borderId="2" xfId="2" applyFont="1" applyFill="1" applyBorder="1" applyAlignment="1">
      <alignment horizontal="left" vertical="top"/>
    </xf>
    <xf numFmtId="0" fontId="1" fillId="2"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1" fillId="2" borderId="3" xfId="0" applyFont="1" applyFill="1" applyBorder="1" applyAlignment="1">
      <alignment horizontal="center" vertical="center"/>
    </xf>
    <xf numFmtId="0" fontId="22" fillId="2" borderId="3" xfId="0" applyFont="1" applyFill="1" applyBorder="1" applyAlignment="1">
      <alignment horizontal="center" vertical="center" wrapText="1"/>
    </xf>
    <xf numFmtId="0" fontId="2" fillId="2" borderId="3" xfId="0" applyFont="1" applyFill="1" applyBorder="1" applyAlignment="1">
      <alignment horizontal="center"/>
    </xf>
    <xf numFmtId="0" fontId="6" fillId="2" borderId="3" xfId="0" applyFont="1" applyFill="1" applyBorder="1" applyAlignment="1">
      <alignment horizontal="left" vertical="top" wrapText="1"/>
    </xf>
    <xf numFmtId="0" fontId="1" fillId="2" borderId="3" xfId="0" applyFont="1" applyFill="1" applyBorder="1" applyAlignment="1">
      <alignment horizontal="left" vertical="top"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3" borderId="13" xfId="0" applyFont="1" applyFill="1" applyBorder="1" applyAlignment="1">
      <alignment horizontal="left" vertical="top"/>
    </xf>
    <xf numFmtId="0" fontId="6" fillId="3" borderId="17" xfId="0" applyFont="1" applyFill="1" applyBorder="1" applyAlignment="1">
      <alignment horizontal="left" vertical="top"/>
    </xf>
    <xf numFmtId="49" fontId="8" fillId="2" borderId="3" xfId="1" applyNumberFormat="1" applyFont="1" applyFill="1" applyBorder="1" applyAlignment="1">
      <alignment horizontal="right" vertical="center"/>
    </xf>
    <xf numFmtId="0" fontId="26" fillId="5" borderId="0" xfId="1" applyFont="1" applyFill="1" applyAlignment="1">
      <alignment horizontal="left"/>
    </xf>
    <xf numFmtId="0" fontId="12" fillId="5" borderId="0" xfId="1" applyFont="1" applyFill="1" applyAlignment="1">
      <alignment horizontal="left" vertical="top" wrapText="1"/>
    </xf>
    <xf numFmtId="0" fontId="26" fillId="5" borderId="0" xfId="1" applyFont="1" applyFill="1" applyAlignment="1">
      <alignment horizontal="left" vertical="top" wrapText="1"/>
    </xf>
    <xf numFmtId="0" fontId="26" fillId="5" borderId="0" xfId="1" applyFont="1" applyFill="1" applyAlignment="1">
      <alignment horizontal="center" vertical="center"/>
    </xf>
    <xf numFmtId="0" fontId="26" fillId="2" borderId="13" xfId="1" applyFont="1" applyFill="1" applyBorder="1" applyAlignment="1">
      <alignment horizontal="left" vertical="center" wrapText="1"/>
    </xf>
    <xf numFmtId="0" fontId="26" fillId="2" borderId="16" xfId="1" applyFont="1" applyFill="1" applyBorder="1" applyAlignment="1">
      <alignment horizontal="left" vertical="center" wrapText="1"/>
    </xf>
    <xf numFmtId="0" fontId="31" fillId="5" borderId="14" xfId="3" applyFont="1" applyFill="1" applyBorder="1" applyAlignment="1">
      <alignment horizontal="center" wrapText="1"/>
    </xf>
    <xf numFmtId="0" fontId="27" fillId="5" borderId="0" xfId="1" applyFont="1" applyFill="1" applyAlignment="1">
      <alignment horizontal="center"/>
    </xf>
    <xf numFmtId="0" fontId="30" fillId="5" borderId="0" xfId="2" applyFont="1" applyFill="1" applyAlignment="1" applyProtection="1">
      <alignment horizontal="left"/>
    </xf>
    <xf numFmtId="0" fontId="30" fillId="5" borderId="0" xfId="2" applyFont="1" applyFill="1" applyAlignment="1" applyProtection="1">
      <alignment horizontal="left" vertical="top" wrapText="1"/>
    </xf>
  </cellXfs>
  <cellStyles count="4">
    <cellStyle name="Hipersaitas" xfId="2" builtinId="8"/>
    <cellStyle name="Įprastas" xfId="0" builtinId="0"/>
    <cellStyle name="Įprastas 2" xfId="1" xr:uid="{5EDF8583-CCF5-49FC-AB27-05CD1ACCF45C}"/>
    <cellStyle name="Normal 2" xfId="3" xr:uid="{DE0A0A75-707E-4DE0-BB7A-618966BA8425}"/>
  </cellStyles>
  <dxfs count="1">
    <dxf>
      <font>
        <b/>
        <i val="0"/>
        <color rgb="FFC00000"/>
      </font>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373380</xdr:colOff>
          <xdr:row>1</xdr:row>
          <xdr:rowOff>22860</xdr:rowOff>
        </xdr:from>
        <xdr:to>
          <xdr:col>19</xdr:col>
          <xdr:colOff>563880</xdr:colOff>
          <xdr:row>2</xdr:row>
          <xdr:rowOff>15240</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t-LT" sz="900" b="0" i="0" u="none" strike="noStrike" baseline="0">
                  <a:solidFill>
                    <a:srgbClr val="000000"/>
                  </a:solidFill>
                  <a:latin typeface="Calibri"/>
                  <a:ea typeface="Calibri"/>
                  <a:cs typeface="Calibri"/>
                </a:rPr>
                <a:t>Pridėti eilučių: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373380</xdr:colOff>
          <xdr:row>1</xdr:row>
          <xdr:rowOff>22860</xdr:rowOff>
        </xdr:from>
        <xdr:to>
          <xdr:col>19</xdr:col>
          <xdr:colOff>563880</xdr:colOff>
          <xdr:row>2</xdr:row>
          <xdr:rowOff>15240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lt-LT" sz="900" b="0" i="0" u="none" strike="noStrike" baseline="0">
                  <a:solidFill>
                    <a:srgbClr val="000000"/>
                  </a:solidFill>
                  <a:latin typeface="Calibri"/>
                  <a:ea typeface="Calibri"/>
                  <a:cs typeface="Calibri"/>
                </a:rPr>
                <a:t>Pridėti eilučių:</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Tomkeviciute\Downloads\Pa&#382;yma%20darbo%20u&#382;mokes&#269;io%20apskai&#269;iavimui%20(1).xlsm" TargetMode="External"/><Relationship Id="rId1" Type="http://schemas.openxmlformats.org/officeDocument/2006/relationships/externalLinkPath" Target="file:///C:\Users\I.Tomkeviciute\Downloads\Pa&#382;yma%20darbo%20u&#382;mokes&#269;io%20apskai&#269;iavimui%20(1).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Tomkeviciute\Downloads\Kopija%20Pa&#382;yma%20darbo%20u&#382;mokes&#269;io%20apskai&#269;iavimui.xlsm" TargetMode="External"/><Relationship Id="rId1" Type="http://schemas.openxmlformats.org/officeDocument/2006/relationships/externalLinkPath" Target="file:///C:\Users\I.Tomkeviciute\Downloads\Kopija%20Pa&#382;yma%20darbo%20u&#382;mokes&#269;io%20apskai&#269;iavimu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žyma pildymui biudžetinėms"/>
      <sheetName val="Pažyma pildymui kitoms "/>
      <sheetName val="Pažyma biudžetinėms pvz.  "/>
      <sheetName val="Pažyma kitos (nebiudžet.) pvz."/>
      <sheetName val="Atostogų išmokų FN"/>
      <sheetName val="Papild.poilsio d. išmokų FN "/>
      <sheetName val="Pažyma darbo užmokesčio apskaič"/>
    </sheetNames>
    <sheetDataSet>
      <sheetData sheetId="0"/>
      <sheetData sheetId="1"/>
      <sheetData sheetId="2"/>
      <sheetData sheetId="3"/>
      <sheetData sheetId="4">
        <row r="7">
          <cell r="A7" t="str">
            <v>5 dienų darbo savaitė</v>
          </cell>
          <cell r="B7"/>
          <cell r="C7"/>
          <cell r="D7">
            <v>8.6300000000000008</v>
          </cell>
          <cell r="E7">
            <v>10.44</v>
          </cell>
          <cell r="F7">
            <v>10.44</v>
          </cell>
          <cell r="G7">
            <v>10.44</v>
          </cell>
          <cell r="H7">
            <v>10.44</v>
          </cell>
          <cell r="I7">
            <v>10.44</v>
          </cell>
          <cell r="J7">
            <v>12.35</v>
          </cell>
          <cell r="K7">
            <v>12.35</v>
          </cell>
          <cell r="L7">
            <v>12.35</v>
          </cell>
          <cell r="M7">
            <v>12.35</v>
          </cell>
          <cell r="N7">
            <v>12.35</v>
          </cell>
          <cell r="O7">
            <v>14.99</v>
          </cell>
          <cell r="P7">
            <v>14.99</v>
          </cell>
          <cell r="Q7">
            <v>14.99</v>
          </cell>
          <cell r="R7">
            <v>14.99</v>
          </cell>
          <cell r="S7">
            <v>14.99</v>
          </cell>
          <cell r="T7">
            <v>14.99</v>
          </cell>
          <cell r="U7">
            <v>17.25</v>
          </cell>
          <cell r="V7">
            <v>17.25</v>
          </cell>
          <cell r="W7">
            <v>17.25</v>
          </cell>
          <cell r="X7">
            <v>18.89</v>
          </cell>
          <cell r="Y7">
            <v>20.02</v>
          </cell>
          <cell r="Z7">
            <v>20.02</v>
          </cell>
          <cell r="AA7">
            <v>20.02</v>
          </cell>
          <cell r="AB7">
            <v>20.02</v>
          </cell>
          <cell r="AC7">
            <v>20.02</v>
          </cell>
          <cell r="AD7">
            <v>20.02</v>
          </cell>
          <cell r="AE7">
            <v>20.02</v>
          </cell>
          <cell r="AF7">
            <v>20.02</v>
          </cell>
          <cell r="AG7">
            <v>20.02</v>
          </cell>
          <cell r="AH7">
            <v>20.02</v>
          </cell>
        </row>
        <row r="8">
          <cell r="A8" t="str">
            <v>6 dienų darbo savaitė</v>
          </cell>
          <cell r="B8"/>
          <cell r="C8"/>
          <cell r="D8">
            <v>0</v>
          </cell>
          <cell r="E8">
            <v>0</v>
          </cell>
          <cell r="F8">
            <v>0</v>
          </cell>
          <cell r="G8">
            <v>0</v>
          </cell>
          <cell r="H8">
            <v>8.6300000000000008</v>
          </cell>
          <cell r="I8">
            <v>10.44</v>
          </cell>
          <cell r="J8">
            <v>10.44</v>
          </cell>
          <cell r="K8">
            <v>10.44</v>
          </cell>
          <cell r="L8">
            <v>10.44</v>
          </cell>
          <cell r="M8">
            <v>10.44</v>
          </cell>
          <cell r="N8">
            <v>10.44</v>
          </cell>
          <cell r="O8">
            <v>12.35</v>
          </cell>
          <cell r="P8">
            <v>12.35</v>
          </cell>
          <cell r="Q8">
            <v>12.35</v>
          </cell>
          <cell r="R8">
            <v>12.35</v>
          </cell>
          <cell r="S8">
            <v>12.35</v>
          </cell>
          <cell r="T8">
            <v>12.35</v>
          </cell>
          <cell r="U8">
            <v>14.99</v>
          </cell>
          <cell r="V8">
            <v>14.99</v>
          </cell>
          <cell r="W8">
            <v>14.99</v>
          </cell>
          <cell r="X8">
            <v>14.99</v>
          </cell>
          <cell r="Y8">
            <v>14.99</v>
          </cell>
          <cell r="Z8">
            <v>14.99</v>
          </cell>
          <cell r="AA8">
            <v>17.25</v>
          </cell>
          <cell r="AB8">
            <v>17.25</v>
          </cell>
          <cell r="AC8">
            <v>17.25</v>
          </cell>
          <cell r="AD8">
            <v>17.25</v>
          </cell>
          <cell r="AE8">
            <v>17.25</v>
          </cell>
          <cell r="AF8">
            <v>18.89</v>
          </cell>
          <cell r="AG8">
            <v>20.02</v>
          </cell>
          <cell r="AH8">
            <v>20.02</v>
          </cell>
        </row>
      </sheetData>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žyma pildymui biudžetinėms"/>
      <sheetName val="Pažyma pildymui kitoms "/>
      <sheetName val="Pažyma biudžetinėms pvz.  "/>
      <sheetName val="Pažyma kitos (nebiudžet.) pvz."/>
      <sheetName val="Atostogų išmokų FN"/>
      <sheetName val="Papild.poilsio d. išmokų FN "/>
      <sheetName val="Kopija Pažyma darbo užmokesčio "/>
    </sheetNames>
    <definedNames>
      <definedName name="InsertAndCopyRows2"/>
    </definedNames>
    <sheetDataSet>
      <sheetData sheetId="0"/>
      <sheetData sheetId="1"/>
      <sheetData sheetId="2"/>
      <sheetData sheetId="3"/>
      <sheetData sheetId="4">
        <row r="7">
          <cell r="A7" t="str">
            <v>5 dienų darbo savaitė</v>
          </cell>
          <cell r="B7"/>
          <cell r="C7"/>
          <cell r="D7">
            <v>8.6300000000000008</v>
          </cell>
          <cell r="E7">
            <v>10.44</v>
          </cell>
          <cell r="F7">
            <v>10.44</v>
          </cell>
          <cell r="G7">
            <v>10.44</v>
          </cell>
          <cell r="H7">
            <v>10.44</v>
          </cell>
          <cell r="I7">
            <v>10.44</v>
          </cell>
          <cell r="J7">
            <v>12.35</v>
          </cell>
          <cell r="K7">
            <v>12.35</v>
          </cell>
          <cell r="L7">
            <v>12.35</v>
          </cell>
          <cell r="M7">
            <v>12.35</v>
          </cell>
          <cell r="N7">
            <v>12.35</v>
          </cell>
          <cell r="O7">
            <v>14.99</v>
          </cell>
          <cell r="P7">
            <v>14.99</v>
          </cell>
          <cell r="Q7">
            <v>14.99</v>
          </cell>
          <cell r="R7">
            <v>14.99</v>
          </cell>
          <cell r="S7">
            <v>14.99</v>
          </cell>
          <cell r="T7">
            <v>14.99</v>
          </cell>
          <cell r="U7">
            <v>17.25</v>
          </cell>
          <cell r="V7">
            <v>17.25</v>
          </cell>
          <cell r="W7">
            <v>17.25</v>
          </cell>
          <cell r="X7">
            <v>18.89</v>
          </cell>
          <cell r="Y7">
            <v>20.02</v>
          </cell>
          <cell r="Z7">
            <v>20.02</v>
          </cell>
          <cell r="AA7">
            <v>20.02</v>
          </cell>
          <cell r="AB7">
            <v>20.02</v>
          </cell>
          <cell r="AC7">
            <v>20.02</v>
          </cell>
          <cell r="AD7">
            <v>20.02</v>
          </cell>
          <cell r="AE7">
            <v>20.02</v>
          </cell>
          <cell r="AF7">
            <v>20.02</v>
          </cell>
          <cell r="AG7">
            <v>20.02</v>
          </cell>
          <cell r="AH7">
            <v>20.02</v>
          </cell>
        </row>
        <row r="8">
          <cell r="A8" t="str">
            <v>6 dienų darbo savaitė</v>
          </cell>
          <cell r="B8"/>
          <cell r="C8"/>
          <cell r="D8">
            <v>0</v>
          </cell>
          <cell r="E8">
            <v>0</v>
          </cell>
          <cell r="F8">
            <v>0</v>
          </cell>
          <cell r="G8">
            <v>0</v>
          </cell>
          <cell r="H8">
            <v>8.6300000000000008</v>
          </cell>
          <cell r="I8">
            <v>10.44</v>
          </cell>
          <cell r="J8">
            <v>10.44</v>
          </cell>
          <cell r="K8">
            <v>10.44</v>
          </cell>
          <cell r="L8">
            <v>10.44</v>
          </cell>
          <cell r="M8">
            <v>10.44</v>
          </cell>
          <cell r="N8">
            <v>10.44</v>
          </cell>
          <cell r="O8">
            <v>12.35</v>
          </cell>
          <cell r="P8">
            <v>12.35</v>
          </cell>
          <cell r="Q8">
            <v>12.35</v>
          </cell>
          <cell r="R8">
            <v>12.35</v>
          </cell>
          <cell r="S8">
            <v>12.35</v>
          </cell>
          <cell r="T8">
            <v>12.35</v>
          </cell>
          <cell r="U8">
            <v>14.99</v>
          </cell>
          <cell r="V8">
            <v>14.99</v>
          </cell>
          <cell r="W8">
            <v>14.99</v>
          </cell>
          <cell r="X8">
            <v>14.99</v>
          </cell>
          <cell r="Y8">
            <v>14.99</v>
          </cell>
          <cell r="Z8">
            <v>14.99</v>
          </cell>
          <cell r="AA8">
            <v>17.25</v>
          </cell>
          <cell r="AB8">
            <v>17.25</v>
          </cell>
          <cell r="AC8">
            <v>17.25</v>
          </cell>
          <cell r="AD8">
            <v>17.25</v>
          </cell>
          <cell r="AE8">
            <v>17.25</v>
          </cell>
          <cell r="AF8">
            <v>18.89</v>
          </cell>
          <cell r="AG8">
            <v>20.02</v>
          </cell>
          <cell r="AH8">
            <v>20.02</v>
          </cell>
        </row>
      </sheetData>
      <sheetData sheetId="5"/>
      <sheetData sheetId="6" refreshError="1"/>
    </sheetDataSet>
  </externalBook>
</externalLink>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tar.lt/portal/lt/legalAct/9f349d40221011edb4cae1b158f98ea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hyperlink" Target="https://osp.stat.gov.lt/statistiniu-rodikliu-analize?indicator=S3R0049" TargetMode="External"/><Relationship Id="rId2" Type="http://schemas.openxmlformats.org/officeDocument/2006/relationships/hyperlink" Target="https://osp.stat.gov.lt/statistiniu-rodikliu-analize?indicator=S3R0050" TargetMode="External"/><Relationship Id="rId1" Type="http://schemas.openxmlformats.org/officeDocument/2006/relationships/hyperlink" Target="https://www.lb.lt/lt/mv-ekonomikos-analize-ir-prognozes"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3" Type="http://schemas.openxmlformats.org/officeDocument/2006/relationships/hyperlink" Target="https://osp.stat.gov.lt/statistiniu-rodikliu-analize?indicator=S3R0049" TargetMode="External"/><Relationship Id="rId2" Type="http://schemas.openxmlformats.org/officeDocument/2006/relationships/hyperlink" Target="https://osp.stat.gov.lt/statistiniu-rodikliu-analize?indicator=S3R0050" TargetMode="External"/><Relationship Id="rId1" Type="http://schemas.openxmlformats.org/officeDocument/2006/relationships/hyperlink" Target="https://www.lb.lt/lt/mv-ekonomikos-analize-ir-prognozes" TargetMode="External"/><Relationship Id="rId6" Type="http://schemas.openxmlformats.org/officeDocument/2006/relationships/ctrlProp" Target="../ctrlProps/ctrlProp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7AE96-4827-4A33-AECB-E271FB985299}">
  <dimension ref="A1:M19"/>
  <sheetViews>
    <sheetView topLeftCell="A13" zoomScale="90" zoomScaleNormal="90" workbookViewId="0">
      <selection activeCell="R19" sqref="R19"/>
    </sheetView>
  </sheetViews>
  <sheetFormatPr defaultColWidth="9.109375" defaultRowHeight="12.6" x14ac:dyDescent="0.3"/>
  <cols>
    <col min="1" max="1" width="4.109375" style="3" customWidth="1"/>
    <col min="2" max="2" width="9.109375" style="3"/>
    <col min="3" max="3" width="9.109375" style="3" customWidth="1"/>
    <col min="4" max="4" width="12.44140625" style="3" customWidth="1"/>
    <col min="5" max="16384" width="9.109375" style="3"/>
  </cols>
  <sheetData>
    <row r="1" spans="1:13" ht="96" customHeight="1" x14ac:dyDescent="0.3">
      <c r="A1" s="2" t="s">
        <v>0</v>
      </c>
      <c r="C1" s="4"/>
      <c r="D1" s="182" t="s">
        <v>1</v>
      </c>
      <c r="E1" s="182"/>
      <c r="F1" s="182"/>
      <c r="G1" s="182"/>
      <c r="H1" s="182"/>
      <c r="I1" s="182"/>
      <c r="J1" s="182"/>
      <c r="K1" s="182"/>
      <c r="L1" s="182"/>
      <c r="M1" s="182"/>
    </row>
    <row r="2" spans="1:13" x14ac:dyDescent="0.3">
      <c r="A2" s="2" t="s">
        <v>0</v>
      </c>
      <c r="B2" s="183" t="s">
        <v>0</v>
      </c>
      <c r="C2" s="183"/>
      <c r="D2" s="183"/>
      <c r="E2" s="183"/>
      <c r="F2" s="183"/>
      <c r="G2" s="183"/>
      <c r="H2" s="183"/>
      <c r="I2" s="183"/>
      <c r="J2" s="183"/>
      <c r="K2" s="183"/>
      <c r="L2" s="183"/>
      <c r="M2" s="183"/>
    </row>
    <row r="3" spans="1:13" ht="28.5" customHeight="1" x14ac:dyDescent="0.3">
      <c r="A3" s="2" t="s">
        <v>0</v>
      </c>
      <c r="B3" s="184" t="s">
        <v>2</v>
      </c>
      <c r="C3" s="184"/>
      <c r="D3" s="184"/>
      <c r="E3" s="184"/>
      <c r="F3" s="184"/>
      <c r="G3" s="184"/>
      <c r="H3" s="184"/>
      <c r="I3" s="184"/>
      <c r="J3" s="184"/>
      <c r="K3" s="184"/>
      <c r="L3" s="184"/>
      <c r="M3" s="184"/>
    </row>
    <row r="4" spans="1:13" ht="13.8" x14ac:dyDescent="0.3">
      <c r="A4" s="2" t="s">
        <v>0</v>
      </c>
      <c r="B4" s="185" t="s">
        <v>3</v>
      </c>
      <c r="C4" s="185"/>
      <c r="D4" s="185"/>
      <c r="E4" s="185"/>
      <c r="F4" s="185"/>
      <c r="G4" s="185"/>
      <c r="H4" s="185"/>
      <c r="I4" s="185"/>
      <c r="J4" s="185"/>
      <c r="K4" s="185"/>
      <c r="L4" s="185"/>
      <c r="M4" s="185"/>
    </row>
    <row r="5" spans="1:13" ht="15" customHeight="1" x14ac:dyDescent="0.3">
      <c r="A5" s="2" t="s">
        <v>0</v>
      </c>
      <c r="B5" s="180" t="s">
        <v>4</v>
      </c>
      <c r="C5" s="180"/>
      <c r="D5" s="180"/>
      <c r="E5" s="180"/>
      <c r="F5" s="180"/>
      <c r="G5" s="180"/>
      <c r="H5" s="180"/>
      <c r="I5" s="180"/>
      <c r="J5" s="180"/>
      <c r="K5" s="180"/>
      <c r="L5" s="180"/>
      <c r="M5" s="180"/>
    </row>
    <row r="6" spans="1:13" ht="18.600000000000001" customHeight="1" x14ac:dyDescent="0.3">
      <c r="A6" s="2" t="s">
        <v>0</v>
      </c>
      <c r="B6" s="180" t="s">
        <v>5</v>
      </c>
      <c r="C6" s="180"/>
      <c r="D6" s="180"/>
      <c r="E6" s="181"/>
      <c r="F6" s="181"/>
      <c r="G6" s="181"/>
      <c r="H6" s="181"/>
      <c r="I6" s="181"/>
      <c r="J6" s="181"/>
      <c r="K6" s="181"/>
      <c r="L6" s="181"/>
      <c r="M6" s="181"/>
    </row>
    <row r="7" spans="1:13" ht="40.200000000000003" customHeight="1" x14ac:dyDescent="0.3">
      <c r="A7" s="2"/>
      <c r="B7" s="189" t="s">
        <v>6</v>
      </c>
      <c r="C7" s="190"/>
      <c r="D7" s="191"/>
      <c r="E7" s="186"/>
      <c r="F7" s="187"/>
      <c r="G7" s="187"/>
      <c r="H7" s="187"/>
      <c r="I7" s="187"/>
      <c r="J7" s="187"/>
      <c r="K7" s="187"/>
      <c r="L7" s="187"/>
      <c r="M7" s="188"/>
    </row>
    <row r="8" spans="1:13" ht="23.4" customHeight="1" x14ac:dyDescent="0.3">
      <c r="A8" s="2" t="s">
        <v>0</v>
      </c>
      <c r="B8" s="180" t="s">
        <v>7</v>
      </c>
      <c r="C8" s="180"/>
      <c r="D8" s="180"/>
      <c r="E8" s="181"/>
      <c r="F8" s="181"/>
      <c r="G8" s="181"/>
      <c r="H8" s="181"/>
      <c r="I8" s="181"/>
      <c r="J8" s="181"/>
      <c r="K8" s="181"/>
      <c r="L8" s="181"/>
      <c r="M8" s="181"/>
    </row>
    <row r="9" spans="1:13" x14ac:dyDescent="0.3">
      <c r="A9" s="2" t="s">
        <v>0</v>
      </c>
      <c r="B9" s="196" t="s">
        <v>0</v>
      </c>
      <c r="C9" s="196"/>
      <c r="D9" s="196"/>
      <c r="E9" s="196"/>
      <c r="F9" s="196"/>
      <c r="G9" s="196"/>
      <c r="H9" s="196"/>
      <c r="I9" s="196"/>
      <c r="J9" s="196"/>
      <c r="K9" s="196"/>
      <c r="L9" s="196"/>
      <c r="M9" s="196"/>
    </row>
    <row r="10" spans="1:13" ht="29.25" customHeight="1" x14ac:dyDescent="0.3">
      <c r="A10" s="2" t="s">
        <v>0</v>
      </c>
      <c r="B10" s="192" t="s">
        <v>8</v>
      </c>
      <c r="C10" s="192"/>
      <c r="D10" s="192"/>
      <c r="E10" s="192"/>
      <c r="F10" s="192"/>
      <c r="G10" s="192"/>
      <c r="H10" s="192"/>
      <c r="I10" s="192"/>
      <c r="J10" s="192"/>
      <c r="K10" s="192"/>
      <c r="L10" s="192"/>
      <c r="M10" s="192"/>
    </row>
    <row r="11" spans="1:13" ht="62.4" customHeight="1" x14ac:dyDescent="0.3">
      <c r="A11" s="2" t="s">
        <v>0</v>
      </c>
      <c r="B11" s="192" t="s">
        <v>9</v>
      </c>
      <c r="C11" s="192"/>
      <c r="D11" s="192"/>
      <c r="E11" s="192"/>
      <c r="F11" s="192"/>
      <c r="G11" s="192"/>
      <c r="H11" s="192"/>
      <c r="I11" s="192"/>
      <c r="J11" s="192"/>
      <c r="K11" s="192"/>
      <c r="L11" s="192"/>
      <c r="M11" s="192"/>
    </row>
    <row r="12" spans="1:13" ht="87" customHeight="1" x14ac:dyDescent="0.3">
      <c r="A12" s="2" t="s">
        <v>0</v>
      </c>
      <c r="B12" s="192" t="s">
        <v>10</v>
      </c>
      <c r="C12" s="192"/>
      <c r="D12" s="192"/>
      <c r="E12" s="192"/>
      <c r="F12" s="192"/>
      <c r="G12" s="192"/>
      <c r="H12" s="192"/>
      <c r="I12" s="192"/>
      <c r="J12" s="192"/>
      <c r="K12" s="192"/>
      <c r="L12" s="192"/>
      <c r="M12" s="192"/>
    </row>
    <row r="13" spans="1:13" ht="51.6" customHeight="1" x14ac:dyDescent="0.3">
      <c r="A13" s="2"/>
      <c r="B13" s="189" t="s">
        <v>11</v>
      </c>
      <c r="C13" s="197"/>
      <c r="D13" s="197"/>
      <c r="E13" s="197"/>
      <c r="F13" s="197"/>
      <c r="G13" s="197"/>
      <c r="H13" s="197"/>
      <c r="I13" s="197"/>
      <c r="J13" s="197"/>
      <c r="K13" s="197"/>
      <c r="L13" s="197"/>
      <c r="M13" s="198"/>
    </row>
    <row r="14" spans="1:13" ht="51.6" customHeight="1" x14ac:dyDescent="0.3">
      <c r="A14" s="2" t="s">
        <v>0</v>
      </c>
      <c r="B14" s="184" t="s">
        <v>12</v>
      </c>
      <c r="C14" s="192"/>
      <c r="D14" s="192"/>
      <c r="E14" s="192"/>
      <c r="F14" s="192"/>
      <c r="G14" s="192"/>
      <c r="H14" s="192"/>
      <c r="I14" s="192"/>
      <c r="J14" s="192"/>
      <c r="K14" s="192"/>
      <c r="L14" s="192"/>
      <c r="M14" s="192"/>
    </row>
    <row r="15" spans="1:13" ht="76.95" customHeight="1" x14ac:dyDescent="0.3">
      <c r="A15" s="2"/>
      <c r="B15" s="199" t="s">
        <v>13</v>
      </c>
      <c r="C15" s="200"/>
      <c r="D15" s="200"/>
      <c r="E15" s="200"/>
      <c r="F15" s="200"/>
      <c r="G15" s="200"/>
      <c r="H15" s="200"/>
      <c r="I15" s="200"/>
      <c r="J15" s="200"/>
      <c r="K15" s="200"/>
      <c r="L15" s="200"/>
      <c r="M15" s="201"/>
    </row>
    <row r="16" spans="1:13" ht="35.4" customHeight="1" x14ac:dyDescent="0.3">
      <c r="A16" s="2"/>
      <c r="B16" s="189" t="s">
        <v>14</v>
      </c>
      <c r="C16" s="190"/>
      <c r="D16" s="190"/>
      <c r="E16" s="190"/>
      <c r="F16" s="190"/>
      <c r="G16" s="190"/>
      <c r="H16" s="190"/>
      <c r="I16" s="190"/>
      <c r="J16" s="190"/>
      <c r="K16" s="190"/>
      <c r="L16" s="190"/>
      <c r="M16" s="191"/>
    </row>
    <row r="17" spans="1:13" ht="35.4" customHeight="1" x14ac:dyDescent="0.3">
      <c r="A17" s="2"/>
      <c r="B17" s="189" t="s">
        <v>15</v>
      </c>
      <c r="C17" s="190"/>
      <c r="D17" s="190"/>
      <c r="E17" s="190"/>
      <c r="F17" s="190"/>
      <c r="G17" s="190"/>
      <c r="H17" s="190"/>
      <c r="I17" s="190"/>
      <c r="J17" s="190"/>
      <c r="K17" s="190"/>
      <c r="L17" s="190"/>
      <c r="M17" s="191"/>
    </row>
    <row r="18" spans="1:13" ht="18.600000000000001" customHeight="1" x14ac:dyDescent="0.3">
      <c r="A18" s="2"/>
      <c r="B18" s="5"/>
      <c r="C18" s="6"/>
      <c r="D18" s="6"/>
      <c r="E18" s="6"/>
      <c r="F18" s="6"/>
      <c r="G18" s="6"/>
      <c r="H18" s="6"/>
      <c r="I18" s="6"/>
      <c r="J18" s="6"/>
      <c r="K18" s="6"/>
      <c r="L18" s="6"/>
      <c r="M18" s="7"/>
    </row>
    <row r="19" spans="1:13" ht="45.6" customHeight="1" x14ac:dyDescent="0.3">
      <c r="A19" s="2" t="s">
        <v>0</v>
      </c>
      <c r="B19" s="193" t="s">
        <v>16</v>
      </c>
      <c r="C19" s="194"/>
      <c r="D19" s="194"/>
      <c r="E19" s="194"/>
      <c r="F19" s="194"/>
      <c r="G19" s="194"/>
      <c r="H19" s="194"/>
      <c r="I19" s="194"/>
      <c r="J19" s="194"/>
      <c r="K19" s="194"/>
      <c r="L19" s="194"/>
      <c r="M19" s="195"/>
    </row>
  </sheetData>
  <mergeCells count="21">
    <mergeCell ref="E7:M7"/>
    <mergeCell ref="B7:D7"/>
    <mergeCell ref="B14:M14"/>
    <mergeCell ref="B19:M19"/>
    <mergeCell ref="B8:D8"/>
    <mergeCell ref="E8:M8"/>
    <mergeCell ref="B9:M9"/>
    <mergeCell ref="B10:M10"/>
    <mergeCell ref="B11:M11"/>
    <mergeCell ref="B12:M12"/>
    <mergeCell ref="B16:M16"/>
    <mergeCell ref="B13:M13"/>
    <mergeCell ref="B15:M15"/>
    <mergeCell ref="B17:M17"/>
    <mergeCell ref="B6:D6"/>
    <mergeCell ref="E6:M6"/>
    <mergeCell ref="D1:M1"/>
    <mergeCell ref="B2:M2"/>
    <mergeCell ref="B3:M3"/>
    <mergeCell ref="B4:M4"/>
    <mergeCell ref="B5:M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F06F5-C395-4E4C-988A-0C15FB381794}">
  <dimension ref="A1:G22"/>
  <sheetViews>
    <sheetView zoomScale="90" zoomScaleNormal="90" workbookViewId="0">
      <selection activeCell="H14" sqref="H14"/>
    </sheetView>
  </sheetViews>
  <sheetFormatPr defaultColWidth="8.88671875" defaultRowHeight="13.8" x14ac:dyDescent="0.25"/>
  <cols>
    <col min="1" max="1" width="28.44140625" style="54" customWidth="1"/>
    <col min="2" max="2" width="9.6640625" style="54" customWidth="1"/>
    <col min="3" max="3" width="102.44140625" style="54" customWidth="1"/>
    <col min="4" max="4" width="16.6640625" style="54" customWidth="1"/>
    <col min="5" max="16384" width="8.88671875" style="54"/>
  </cols>
  <sheetData>
    <row r="1" spans="1:7" ht="16.2" x14ac:dyDescent="0.3">
      <c r="A1" s="53" t="s">
        <v>17</v>
      </c>
      <c r="C1" s="57"/>
    </row>
    <row r="2" spans="1:7" ht="13.2" customHeight="1" x14ac:dyDescent="0.25">
      <c r="A2" s="55"/>
      <c r="B2" s="55"/>
      <c r="C2" s="55"/>
      <c r="D2" s="55"/>
    </row>
    <row r="3" spans="1:7" ht="89.4" customHeight="1" x14ac:dyDescent="0.25">
      <c r="A3" s="204" t="s">
        <v>18</v>
      </c>
      <c r="B3" s="204"/>
      <c r="C3" s="204"/>
      <c r="D3" s="204"/>
    </row>
    <row r="4" spans="1:7" ht="61.2" customHeight="1" x14ac:dyDescent="0.25">
      <c r="A4" s="204" t="s">
        <v>19</v>
      </c>
      <c r="B4" s="204"/>
      <c r="C4" s="204" t="s">
        <v>20</v>
      </c>
      <c r="D4" s="206"/>
    </row>
    <row r="5" spans="1:7" ht="15" customHeight="1" x14ac:dyDescent="0.25">
      <c r="A5" s="204" t="s">
        <v>21</v>
      </c>
      <c r="B5" s="205" t="s">
        <v>22</v>
      </c>
      <c r="C5" s="11" t="s">
        <v>23</v>
      </c>
      <c r="D5" s="65" t="s">
        <v>22</v>
      </c>
    </row>
    <row r="6" spans="1:7" ht="15" customHeight="1" x14ac:dyDescent="0.25">
      <c r="A6" s="204"/>
      <c r="B6" s="205"/>
      <c r="C6" s="11" t="s">
        <v>24</v>
      </c>
      <c r="D6" s="65" t="s">
        <v>22</v>
      </c>
    </row>
    <row r="7" spans="1:7" ht="15" customHeight="1" x14ac:dyDescent="0.25">
      <c r="A7" s="204"/>
      <c r="B7" s="205"/>
      <c r="C7" s="11" t="s">
        <v>25</v>
      </c>
      <c r="D7" s="65" t="s">
        <v>22</v>
      </c>
    </row>
    <row r="8" spans="1:7" ht="15" customHeight="1" x14ac:dyDescent="0.25">
      <c r="A8" s="204"/>
      <c r="B8" s="205"/>
      <c r="C8" s="11" t="s">
        <v>26</v>
      </c>
      <c r="D8" s="65" t="s">
        <v>22</v>
      </c>
      <c r="G8" s="56"/>
    </row>
    <row r="9" spans="1:7" ht="15" customHeight="1" x14ac:dyDescent="0.25">
      <c r="A9" s="204" t="s">
        <v>27</v>
      </c>
      <c r="B9" s="205" t="s">
        <v>22</v>
      </c>
      <c r="C9" s="11" t="s">
        <v>28</v>
      </c>
      <c r="D9" s="65" t="s">
        <v>22</v>
      </c>
    </row>
    <row r="10" spans="1:7" ht="15" customHeight="1" x14ac:dyDescent="0.25">
      <c r="A10" s="204"/>
      <c r="B10" s="205"/>
      <c r="C10" s="11" t="s">
        <v>29</v>
      </c>
      <c r="D10" s="65" t="s">
        <v>22</v>
      </c>
    </row>
    <row r="11" spans="1:7" ht="15" customHeight="1" x14ac:dyDescent="0.25">
      <c r="A11" s="204"/>
      <c r="B11" s="205"/>
      <c r="C11" s="11" t="s">
        <v>30</v>
      </c>
      <c r="D11" s="65" t="s">
        <v>22</v>
      </c>
    </row>
    <row r="12" spans="1:7" ht="15" customHeight="1" x14ac:dyDescent="0.25">
      <c r="A12" s="204"/>
      <c r="B12" s="205"/>
      <c r="C12" s="11" t="s">
        <v>31</v>
      </c>
      <c r="D12" s="65" t="s">
        <v>22</v>
      </c>
    </row>
    <row r="13" spans="1:7" ht="15" customHeight="1" x14ac:dyDescent="0.25">
      <c r="A13" s="204"/>
      <c r="B13" s="205"/>
      <c r="C13" s="11" t="s">
        <v>32</v>
      </c>
      <c r="D13" s="65" t="s">
        <v>22</v>
      </c>
    </row>
    <row r="14" spans="1:7" ht="15" customHeight="1" x14ac:dyDescent="0.25">
      <c r="A14" s="204" t="s">
        <v>33</v>
      </c>
      <c r="B14" s="205" t="s">
        <v>22</v>
      </c>
      <c r="C14" s="11" t="s">
        <v>34</v>
      </c>
      <c r="D14" s="65" t="s">
        <v>22</v>
      </c>
    </row>
    <row r="15" spans="1:7" ht="15" customHeight="1" x14ac:dyDescent="0.25">
      <c r="A15" s="204"/>
      <c r="B15" s="205"/>
      <c r="C15" s="11" t="s">
        <v>35</v>
      </c>
      <c r="D15" s="65" t="s">
        <v>22</v>
      </c>
    </row>
    <row r="16" spans="1:7" ht="15" customHeight="1" x14ac:dyDescent="0.25">
      <c r="A16" s="204"/>
      <c r="B16" s="205"/>
      <c r="C16" s="11" t="s">
        <v>36</v>
      </c>
      <c r="D16" s="65" t="s">
        <v>22</v>
      </c>
    </row>
    <row r="17" spans="1:4" ht="15" customHeight="1" x14ac:dyDescent="0.25">
      <c r="A17" s="204"/>
      <c r="B17" s="205"/>
      <c r="C17" s="11" t="s">
        <v>37</v>
      </c>
      <c r="D17" s="65" t="s">
        <v>22</v>
      </c>
    </row>
    <row r="18" spans="1:4" ht="15" customHeight="1" x14ac:dyDescent="0.25">
      <c r="A18" s="204"/>
      <c r="B18" s="205"/>
      <c r="C18" s="11" t="s">
        <v>38</v>
      </c>
      <c r="D18" s="65" t="s">
        <v>22</v>
      </c>
    </row>
    <row r="19" spans="1:4" ht="15" customHeight="1" x14ac:dyDescent="0.25">
      <c r="A19" s="204"/>
      <c r="B19" s="205"/>
      <c r="C19" s="11" t="s">
        <v>39</v>
      </c>
      <c r="D19" s="65" t="s">
        <v>22</v>
      </c>
    </row>
    <row r="20" spans="1:4" ht="100.95" customHeight="1" x14ac:dyDescent="0.25">
      <c r="A20" s="204" t="s">
        <v>40</v>
      </c>
      <c r="B20" s="204"/>
      <c r="C20" s="205"/>
      <c r="D20" s="205"/>
    </row>
    <row r="21" spans="1:4" ht="14.4" thickBot="1" x14ac:dyDescent="0.3"/>
    <row r="22" spans="1:4" ht="15" customHeight="1" thickBot="1" x14ac:dyDescent="0.3">
      <c r="A22" s="60" t="s">
        <v>41</v>
      </c>
      <c r="B22" s="202" t="s">
        <v>42</v>
      </c>
      <c r="C22" s="202"/>
      <c r="D22" s="203"/>
    </row>
  </sheetData>
  <mergeCells count="12">
    <mergeCell ref="B22:D22"/>
    <mergeCell ref="A20:B20"/>
    <mergeCell ref="C20:D20"/>
    <mergeCell ref="A3:D3"/>
    <mergeCell ref="A4:B4"/>
    <mergeCell ref="C4:D4"/>
    <mergeCell ref="A5:A8"/>
    <mergeCell ref="A9:A13"/>
    <mergeCell ref="A14:A19"/>
    <mergeCell ref="B5:B8"/>
    <mergeCell ref="B9:B13"/>
    <mergeCell ref="B14:B19"/>
  </mergeCells>
  <hyperlinks>
    <hyperlink ref="B22" r:id="rId1" xr:uid="{0082657E-5AA6-4B63-BB18-C418885491C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A7523-7934-43FF-8A66-2D7053CE44EC}">
  <dimension ref="A1:I17"/>
  <sheetViews>
    <sheetView topLeftCell="A4" zoomScale="90" zoomScaleNormal="90" workbookViewId="0">
      <selection activeCell="L6" sqref="L6"/>
    </sheetView>
  </sheetViews>
  <sheetFormatPr defaultColWidth="8.88671875" defaultRowHeight="12.6" x14ac:dyDescent="0.2"/>
  <cols>
    <col min="1" max="1" width="4.33203125" style="1" customWidth="1"/>
    <col min="2" max="2" width="32.5546875" style="1" customWidth="1"/>
    <col min="3" max="3" width="18.33203125" style="1" customWidth="1"/>
    <col min="4" max="4" width="17.109375" style="1" customWidth="1"/>
    <col min="5" max="5" width="21.33203125" style="1" customWidth="1"/>
    <col min="6" max="6" width="19.6640625" style="1" customWidth="1"/>
    <col min="7" max="7" width="20.6640625" style="1" customWidth="1"/>
    <col min="8" max="8" width="31.33203125" style="1" customWidth="1"/>
    <col min="9" max="9" width="21.6640625" style="1" customWidth="1"/>
    <col min="10" max="16384" width="8.88671875" style="1"/>
  </cols>
  <sheetData>
    <row r="1" spans="1:9" ht="13.8" x14ac:dyDescent="0.25">
      <c r="A1" s="53" t="s">
        <v>17</v>
      </c>
    </row>
    <row r="2" spans="1:9" ht="16.2" x14ac:dyDescent="0.3">
      <c r="A2" s="58"/>
    </row>
    <row r="3" spans="1:9" ht="87.6" customHeight="1" x14ac:dyDescent="0.2">
      <c r="A3" s="207" t="s">
        <v>43</v>
      </c>
      <c r="B3" s="204"/>
      <c r="C3" s="204"/>
      <c r="D3" s="204"/>
      <c r="E3" s="204"/>
      <c r="F3" s="204"/>
      <c r="G3" s="204"/>
      <c r="H3" s="204"/>
      <c r="I3" s="204"/>
    </row>
    <row r="4" spans="1:9" ht="150" customHeight="1" x14ac:dyDescent="0.2">
      <c r="A4" s="12" t="s">
        <v>44</v>
      </c>
      <c r="B4" s="12" t="s">
        <v>45</v>
      </c>
      <c r="C4" s="12" t="s">
        <v>46</v>
      </c>
      <c r="D4" s="12" t="s">
        <v>47</v>
      </c>
      <c r="E4" s="12" t="s">
        <v>48</v>
      </c>
      <c r="F4" s="12" t="s">
        <v>49</v>
      </c>
      <c r="G4" s="12" t="s">
        <v>50</v>
      </c>
      <c r="H4" s="12" t="s">
        <v>51</v>
      </c>
      <c r="I4" s="12" t="s">
        <v>52</v>
      </c>
    </row>
    <row r="5" spans="1:9" ht="15" customHeight="1" x14ac:dyDescent="0.2">
      <c r="A5" s="14"/>
      <c r="B5" s="14"/>
      <c r="C5" s="14"/>
      <c r="D5" s="14"/>
      <c r="E5" s="14"/>
      <c r="F5" s="14"/>
      <c r="G5" s="14"/>
      <c r="H5" s="14"/>
      <c r="I5" s="14"/>
    </row>
    <row r="6" spans="1:9" ht="15" customHeight="1" x14ac:dyDescent="0.2">
      <c r="A6" s="14"/>
      <c r="B6" s="14"/>
      <c r="C6" s="14"/>
      <c r="D6" s="14"/>
      <c r="E6" s="14"/>
      <c r="F6" s="14"/>
      <c r="G6" s="14"/>
      <c r="H6" s="14"/>
      <c r="I6" s="14"/>
    </row>
    <row r="7" spans="1:9" ht="15" customHeight="1" x14ac:dyDescent="0.2">
      <c r="A7" s="14"/>
      <c r="B7" s="14"/>
      <c r="C7" s="14"/>
      <c r="D7" s="14"/>
      <c r="E7" s="14"/>
      <c r="F7" s="14"/>
      <c r="G7" s="14"/>
      <c r="H7" s="14"/>
      <c r="I7" s="14"/>
    </row>
    <row r="8" spans="1:9" ht="15" customHeight="1" x14ac:dyDescent="0.2">
      <c r="A8" s="14"/>
      <c r="B8" s="14"/>
      <c r="C8" s="14"/>
      <c r="D8" s="14"/>
      <c r="E8" s="14"/>
      <c r="F8" s="14"/>
      <c r="G8" s="14"/>
      <c r="H8" s="14"/>
      <c r="I8" s="14"/>
    </row>
    <row r="9" spans="1:9" ht="15" customHeight="1" x14ac:dyDescent="0.2">
      <c r="A9" s="14"/>
      <c r="B9" s="14"/>
      <c r="C9" s="14"/>
      <c r="D9" s="14"/>
      <c r="E9" s="14"/>
      <c r="F9" s="14"/>
      <c r="G9" s="14"/>
      <c r="H9" s="14"/>
      <c r="I9" s="14"/>
    </row>
    <row r="10" spans="1:9" ht="15" customHeight="1" x14ac:dyDescent="0.2">
      <c r="A10" s="14"/>
      <c r="B10" s="14"/>
      <c r="C10" s="14"/>
      <c r="D10" s="14"/>
      <c r="E10" s="14"/>
      <c r="F10" s="14"/>
      <c r="G10" s="14"/>
      <c r="H10" s="14"/>
      <c r="I10" s="14"/>
    </row>
    <row r="11" spans="1:9" ht="15" customHeight="1" x14ac:dyDescent="0.2">
      <c r="A11" s="14"/>
      <c r="B11" s="14"/>
      <c r="C11" s="14"/>
      <c r="D11" s="14"/>
      <c r="E11" s="14"/>
      <c r="F11" s="14"/>
      <c r="G11" s="14"/>
      <c r="H11" s="14"/>
      <c r="I11" s="14"/>
    </row>
    <row r="12" spans="1:9" ht="15" customHeight="1" x14ac:dyDescent="0.2">
      <c r="A12" s="14"/>
      <c r="B12" s="14"/>
      <c r="C12" s="14"/>
      <c r="D12" s="14"/>
      <c r="E12" s="14"/>
      <c r="F12" s="14"/>
      <c r="G12" s="14"/>
      <c r="H12" s="14"/>
      <c r="I12" s="14"/>
    </row>
    <row r="13" spans="1:9" ht="15" customHeight="1" x14ac:dyDescent="0.2">
      <c r="A13" s="208"/>
      <c r="B13" s="208"/>
      <c r="C13" s="208"/>
      <c r="D13" s="208"/>
      <c r="E13" s="208"/>
      <c r="F13" s="208"/>
      <c r="G13" s="208"/>
      <c r="H13" s="208"/>
      <c r="I13" s="208"/>
    </row>
    <row r="14" spans="1:9" ht="15" customHeight="1" x14ac:dyDescent="0.2">
      <c r="A14" s="210" t="s">
        <v>53</v>
      </c>
      <c r="B14" s="210"/>
      <c r="C14" s="210"/>
      <c r="D14" s="210"/>
      <c r="E14" s="210"/>
      <c r="F14" s="210"/>
      <c r="G14" s="210"/>
      <c r="H14" s="210"/>
      <c r="I14" s="63"/>
    </row>
    <row r="15" spans="1:9" ht="15" customHeight="1" x14ac:dyDescent="0.2">
      <c r="A15" s="210" t="s">
        <v>54</v>
      </c>
      <c r="B15" s="210"/>
      <c r="C15" s="210"/>
      <c r="D15" s="210"/>
      <c r="E15" s="210"/>
      <c r="F15" s="210"/>
      <c r="G15" s="210"/>
      <c r="H15" s="210"/>
      <c r="I15" s="63"/>
    </row>
    <row r="16" spans="1:9" ht="29.4" customHeight="1" x14ac:dyDescent="0.2">
      <c r="A16" s="210" t="s">
        <v>55</v>
      </c>
      <c r="B16" s="210"/>
      <c r="C16" s="210"/>
      <c r="D16" s="210"/>
      <c r="E16" s="210"/>
      <c r="F16" s="210"/>
      <c r="G16" s="210"/>
      <c r="H16" s="210"/>
      <c r="I16" s="63"/>
    </row>
    <row r="17" spans="1:9" ht="75.599999999999994" customHeight="1" x14ac:dyDescent="0.2">
      <c r="A17" s="209" t="s">
        <v>56</v>
      </c>
      <c r="B17" s="209"/>
      <c r="C17" s="209"/>
      <c r="D17" s="209"/>
      <c r="E17" s="209"/>
      <c r="F17" s="209"/>
      <c r="G17" s="209"/>
      <c r="H17" s="209"/>
      <c r="I17" s="209"/>
    </row>
  </sheetData>
  <mergeCells count="6">
    <mergeCell ref="A3:I3"/>
    <mergeCell ref="A13:I13"/>
    <mergeCell ref="A17:I17"/>
    <mergeCell ref="A14:H14"/>
    <mergeCell ref="A15:H15"/>
    <mergeCell ref="A16:H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0A17-1415-4F25-A4A9-6D3088A8DB16}">
  <dimension ref="A1:B9"/>
  <sheetViews>
    <sheetView zoomScale="90" zoomScaleNormal="90" workbookViewId="0">
      <selection activeCell="G7" sqref="G7"/>
    </sheetView>
  </sheetViews>
  <sheetFormatPr defaultColWidth="8.88671875" defaultRowHeight="12.6" x14ac:dyDescent="0.2"/>
  <cols>
    <col min="1" max="1" width="65.109375" style="10" customWidth="1"/>
    <col min="2" max="2" width="71.44140625" style="10" customWidth="1"/>
    <col min="3" max="16384" width="8.88671875" style="10"/>
  </cols>
  <sheetData>
    <row r="1" spans="1:2" ht="13.8" x14ac:dyDescent="0.25">
      <c r="A1" s="53" t="s">
        <v>17</v>
      </c>
    </row>
    <row r="3" spans="1:2" ht="43.95" customHeight="1" x14ac:dyDescent="0.2">
      <c r="A3" s="212" t="s">
        <v>57</v>
      </c>
      <c r="B3" s="212"/>
    </row>
    <row r="4" spans="1:2" ht="37.799999999999997" x14ac:dyDescent="0.2">
      <c r="A4" s="12" t="s">
        <v>58</v>
      </c>
      <c r="B4" s="12" t="s">
        <v>59</v>
      </c>
    </row>
    <row r="5" spans="1:2" ht="19.2" customHeight="1" x14ac:dyDescent="0.2">
      <c r="A5" s="13"/>
      <c r="B5" s="13"/>
    </row>
    <row r="6" spans="1:2" ht="33.6" customHeight="1" x14ac:dyDescent="0.2">
      <c r="A6" s="62" t="s">
        <v>60</v>
      </c>
      <c r="B6" s="12" t="s">
        <v>61</v>
      </c>
    </row>
    <row r="7" spans="1:2" ht="72.599999999999994" customHeight="1" x14ac:dyDescent="0.2">
      <c r="A7" s="61"/>
      <c r="B7" s="64"/>
    </row>
    <row r="8" spans="1:2" ht="34.200000000000003" customHeight="1" x14ac:dyDescent="0.2">
      <c r="A8" s="211" t="s">
        <v>62</v>
      </c>
      <c r="B8" s="211"/>
    </row>
    <row r="9" spans="1:2" ht="17.399999999999999" customHeight="1" x14ac:dyDescent="0.2">
      <c r="A9" s="213"/>
      <c r="B9" s="214"/>
    </row>
  </sheetData>
  <mergeCells count="3">
    <mergeCell ref="A8:B8"/>
    <mergeCell ref="A3:B3"/>
    <mergeCell ref="A9:B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DFB56-6E60-41FC-8671-F5F1373246FC}">
  <dimension ref="A1:B5"/>
  <sheetViews>
    <sheetView zoomScale="90" zoomScaleNormal="90" workbookViewId="0">
      <selection activeCell="B15" sqref="B15"/>
    </sheetView>
  </sheetViews>
  <sheetFormatPr defaultRowHeight="14.4" x14ac:dyDescent="0.3"/>
  <cols>
    <col min="1" max="1" width="37.33203125" customWidth="1"/>
    <col min="2" max="2" width="81.44140625" customWidth="1"/>
  </cols>
  <sheetData>
    <row r="1" spans="1:2" x14ac:dyDescent="0.3">
      <c r="A1" s="53" t="s">
        <v>17</v>
      </c>
    </row>
    <row r="3" spans="1:2" ht="57.6" customHeight="1" x14ac:dyDescent="0.3">
      <c r="A3" s="204" t="s">
        <v>63</v>
      </c>
      <c r="B3" s="204"/>
    </row>
    <row r="4" spans="1:2" ht="66" customHeight="1" x14ac:dyDescent="0.3">
      <c r="A4" s="15" t="s">
        <v>64</v>
      </c>
      <c r="B4" s="16" t="s">
        <v>65</v>
      </c>
    </row>
    <row r="5" spans="1:2" ht="49.2" customHeight="1" x14ac:dyDescent="0.3">
      <c r="A5" s="17"/>
      <c r="B5" s="18"/>
    </row>
  </sheetData>
  <mergeCells count="1">
    <mergeCell ref="A3:B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DECFC-C671-4963-97F8-5A14B2A982B9}">
  <dimension ref="A1:E7"/>
  <sheetViews>
    <sheetView zoomScale="90" zoomScaleNormal="90" workbookViewId="0">
      <selection activeCell="B1" sqref="B1"/>
    </sheetView>
  </sheetViews>
  <sheetFormatPr defaultRowHeight="14.4" x14ac:dyDescent="0.3"/>
  <cols>
    <col min="1" max="1" width="9" customWidth="1"/>
    <col min="2" max="2" width="39" customWidth="1"/>
    <col min="3" max="3" width="22.33203125" customWidth="1"/>
    <col min="4" max="4" width="46.33203125" customWidth="1"/>
    <col min="5" max="5" width="34.33203125" customWidth="1"/>
  </cols>
  <sheetData>
    <row r="1" spans="1:5" x14ac:dyDescent="0.3">
      <c r="A1" s="53" t="s">
        <v>17</v>
      </c>
    </row>
    <row r="3" spans="1:5" ht="55.2" customHeight="1" x14ac:dyDescent="0.3">
      <c r="A3" s="211" t="s">
        <v>66</v>
      </c>
      <c r="B3" s="211"/>
      <c r="C3" s="211"/>
      <c r="D3" s="211"/>
      <c r="E3" s="211"/>
    </row>
    <row r="4" spans="1:5" ht="81.599999999999994" customHeight="1" x14ac:dyDescent="0.3">
      <c r="A4" s="12" t="s">
        <v>44</v>
      </c>
      <c r="B4" s="12" t="s">
        <v>67</v>
      </c>
      <c r="C4" s="12" t="s">
        <v>68</v>
      </c>
      <c r="D4" s="12" t="s">
        <v>69</v>
      </c>
      <c r="E4" s="12" t="s">
        <v>70</v>
      </c>
    </row>
    <row r="5" spans="1:5" x14ac:dyDescent="0.3">
      <c r="A5" s="61"/>
      <c r="B5" s="61"/>
      <c r="C5" s="61"/>
      <c r="D5" s="61"/>
      <c r="E5" s="61"/>
    </row>
    <row r="6" spans="1:5" x14ac:dyDescent="0.3">
      <c r="A6" s="61"/>
      <c r="B6" s="61"/>
      <c r="C6" s="61"/>
      <c r="D6" s="61"/>
      <c r="E6" s="61"/>
    </row>
    <row r="7" spans="1:5" x14ac:dyDescent="0.3">
      <c r="A7" s="61"/>
      <c r="B7" s="61"/>
      <c r="C7" s="61"/>
      <c r="D7" s="61"/>
      <c r="E7" s="61"/>
    </row>
  </sheetData>
  <mergeCells count="1">
    <mergeCell ref="A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03732-810B-478E-924C-6559D1C89C6B}">
  <dimension ref="A1:I15"/>
  <sheetViews>
    <sheetView zoomScale="80" zoomScaleNormal="80" workbookViewId="0">
      <selection activeCell="F4" sqref="F4"/>
    </sheetView>
  </sheetViews>
  <sheetFormatPr defaultColWidth="8.88671875" defaultRowHeight="15" customHeight="1" x14ac:dyDescent="0.2"/>
  <cols>
    <col min="1" max="1" width="8.88671875" style="46"/>
    <col min="2" max="2" width="69.44140625" style="46" customWidth="1"/>
    <col min="3" max="3" width="28.33203125" style="8" customWidth="1"/>
    <col min="4" max="4" width="19.6640625" style="8" customWidth="1"/>
    <col min="5" max="5" width="20.6640625" style="9" customWidth="1"/>
    <col min="6" max="6" width="27" style="47" customWidth="1"/>
    <col min="7" max="7" width="34.44140625" style="46" customWidth="1"/>
    <col min="8" max="8" width="35.6640625" style="46" customWidth="1"/>
    <col min="9" max="9" width="35.33203125" style="46" customWidth="1"/>
    <col min="10" max="16384" width="8.88671875" style="46"/>
  </cols>
  <sheetData>
    <row r="1" spans="1:9" ht="15" customHeight="1" x14ac:dyDescent="0.25">
      <c r="A1" s="59" t="s">
        <v>17</v>
      </c>
    </row>
    <row r="2" spans="1:9" ht="12.6" x14ac:dyDescent="0.2">
      <c r="A2" s="48"/>
      <c r="B2" s="49"/>
    </row>
    <row r="3" spans="1:9" ht="115.5" customHeight="1" x14ac:dyDescent="0.2">
      <c r="A3" s="19" t="s">
        <v>44</v>
      </c>
      <c r="B3" s="19" t="s">
        <v>71</v>
      </c>
      <c r="C3" s="19" t="s">
        <v>72</v>
      </c>
      <c r="D3" s="19" t="s">
        <v>73</v>
      </c>
      <c r="E3" s="20" t="s">
        <v>74</v>
      </c>
      <c r="F3" s="20" t="s">
        <v>75</v>
      </c>
      <c r="G3" s="19" t="s">
        <v>76</v>
      </c>
      <c r="H3" s="21" t="s">
        <v>77</v>
      </c>
      <c r="I3" s="41" t="s">
        <v>78</v>
      </c>
    </row>
    <row r="4" spans="1:9" ht="35.4" customHeight="1" x14ac:dyDescent="0.2">
      <c r="A4" s="23" t="s">
        <v>79</v>
      </c>
      <c r="B4" s="42" t="s">
        <v>80</v>
      </c>
      <c r="C4" s="22" t="s">
        <v>81</v>
      </c>
      <c r="D4" s="37" t="s">
        <v>81</v>
      </c>
      <c r="E4" s="37" t="s">
        <v>81</v>
      </c>
      <c r="F4" s="40">
        <f ca="1">'7. DU pažyma apskaičiavimui'!Z24</f>
        <v>0</v>
      </c>
      <c r="G4" s="43"/>
      <c r="H4" s="31">
        <f ca="1">F4*G4</f>
        <v>0</v>
      </c>
      <c r="I4" s="44"/>
    </row>
    <row r="5" spans="1:9" ht="25.2" x14ac:dyDescent="0.2">
      <c r="A5" s="23" t="s">
        <v>82</v>
      </c>
      <c r="B5" s="25" t="s">
        <v>83</v>
      </c>
      <c r="C5" s="22" t="s">
        <v>81</v>
      </c>
      <c r="D5" s="24" t="s">
        <v>81</v>
      </c>
      <c r="E5" s="37" t="s">
        <v>81</v>
      </c>
      <c r="F5" s="35"/>
      <c r="G5" s="34"/>
      <c r="H5" s="31">
        <f t="shared" ref="H5:H12" si="0">F5*G5</f>
        <v>0</v>
      </c>
      <c r="I5" s="50"/>
    </row>
    <row r="6" spans="1:9" ht="28.95" customHeight="1" x14ac:dyDescent="0.2">
      <c r="A6" s="23" t="s">
        <v>84</v>
      </c>
      <c r="B6" s="25" t="s">
        <v>85</v>
      </c>
      <c r="C6" s="22" t="s">
        <v>81</v>
      </c>
      <c r="D6" s="24" t="s">
        <v>81</v>
      </c>
      <c r="E6" s="24" t="s">
        <v>81</v>
      </c>
      <c r="F6" s="35"/>
      <c r="G6" s="34"/>
      <c r="H6" s="31">
        <f t="shared" si="0"/>
        <v>0</v>
      </c>
      <c r="I6" s="50"/>
    </row>
    <row r="7" spans="1:9" ht="75.599999999999994" x14ac:dyDescent="0.2">
      <c r="A7" s="23" t="s">
        <v>86</v>
      </c>
      <c r="B7" s="25" t="s">
        <v>87</v>
      </c>
      <c r="C7" s="22" t="s">
        <v>81</v>
      </c>
      <c r="D7" s="24" t="s">
        <v>88</v>
      </c>
      <c r="E7" s="26" t="e">
        <f ca="1">F7/F13</f>
        <v>#DIV/0!</v>
      </c>
      <c r="F7" s="35"/>
      <c r="G7" s="34"/>
      <c r="H7" s="31">
        <f>F7*G7</f>
        <v>0</v>
      </c>
      <c r="I7" s="50"/>
    </row>
    <row r="8" spans="1:9" ht="25.2" x14ac:dyDescent="0.2">
      <c r="A8" s="23" t="s">
        <v>89</v>
      </c>
      <c r="B8" s="25" t="s">
        <v>90</v>
      </c>
      <c r="C8" s="22" t="s">
        <v>81</v>
      </c>
      <c r="D8" s="24" t="s">
        <v>91</v>
      </c>
      <c r="E8" s="26" t="e">
        <f ca="1">F8/F13</f>
        <v>#DIV/0!</v>
      </c>
      <c r="F8" s="35"/>
      <c r="G8" s="34"/>
      <c r="H8" s="31">
        <f>F8*G8</f>
        <v>0</v>
      </c>
      <c r="I8" s="50"/>
    </row>
    <row r="9" spans="1:9" ht="12.6" x14ac:dyDescent="0.2">
      <c r="A9" s="23" t="s">
        <v>92</v>
      </c>
      <c r="B9" s="25" t="s">
        <v>93</v>
      </c>
      <c r="C9" s="27" t="s">
        <v>94</v>
      </c>
      <c r="D9" s="24"/>
      <c r="E9" s="38"/>
      <c r="F9" s="35"/>
      <c r="G9" s="34"/>
      <c r="H9" s="31">
        <f t="shared" si="0"/>
        <v>0</v>
      </c>
      <c r="I9" s="50"/>
    </row>
    <row r="10" spans="1:9" ht="37.799999999999997" x14ac:dyDescent="0.2">
      <c r="A10" s="23" t="s">
        <v>95</v>
      </c>
      <c r="B10" s="25" t="s">
        <v>96</v>
      </c>
      <c r="C10" s="22" t="s">
        <v>81</v>
      </c>
      <c r="D10" s="24" t="s">
        <v>97</v>
      </c>
      <c r="E10" s="24" t="s">
        <v>81</v>
      </c>
      <c r="F10" s="36"/>
      <c r="G10" s="34"/>
      <c r="H10" s="31">
        <f t="shared" si="0"/>
        <v>0</v>
      </c>
      <c r="I10" s="50"/>
    </row>
    <row r="11" spans="1:9" ht="12.6" x14ac:dyDescent="0.2">
      <c r="A11" s="23" t="s">
        <v>98</v>
      </c>
      <c r="B11" s="25" t="s">
        <v>99</v>
      </c>
      <c r="C11" s="22" t="s">
        <v>81</v>
      </c>
      <c r="D11" s="24" t="s">
        <v>91</v>
      </c>
      <c r="E11" s="39" t="e">
        <f ca="1">F11/F13</f>
        <v>#DIV/0!</v>
      </c>
      <c r="F11" s="35"/>
      <c r="G11" s="34"/>
      <c r="H11" s="31">
        <f t="shared" si="0"/>
        <v>0</v>
      </c>
      <c r="I11" s="50"/>
    </row>
    <row r="12" spans="1:9" ht="25.2" x14ac:dyDescent="0.2">
      <c r="A12" s="23" t="s">
        <v>100</v>
      </c>
      <c r="B12" s="25" t="s">
        <v>101</v>
      </c>
      <c r="C12" s="22" t="s">
        <v>81</v>
      </c>
      <c r="D12" s="24" t="s">
        <v>102</v>
      </c>
      <c r="E12" s="45" t="e">
        <f ca="1">F12/SUM(F4:F11)</f>
        <v>#DIV/0!</v>
      </c>
      <c r="F12" s="66">
        <f ca="1">SUM(F4:F11)*0.07</f>
        <v>0</v>
      </c>
      <c r="G12" s="34"/>
      <c r="H12" s="31">
        <f t="shared" ca="1" si="0"/>
        <v>0</v>
      </c>
      <c r="I12" s="50"/>
    </row>
    <row r="13" spans="1:9" ht="12.6" x14ac:dyDescent="0.2">
      <c r="A13" s="215" t="s">
        <v>103</v>
      </c>
      <c r="B13" s="215"/>
      <c r="C13" s="28"/>
      <c r="D13" s="28"/>
      <c r="E13" s="29"/>
      <c r="F13" s="30">
        <f ca="1">SUM(F4:F12)</f>
        <v>0</v>
      </c>
      <c r="G13" s="33"/>
      <c r="H13" s="32">
        <f ca="1">SUM(H4:H12)</f>
        <v>0</v>
      </c>
      <c r="I13" s="51"/>
    </row>
    <row r="15" spans="1:9" ht="15" customHeight="1" x14ac:dyDescent="0.2">
      <c r="B15" s="52"/>
    </row>
  </sheetData>
  <protectedRanges>
    <protectedRange sqref="H1:H1048576" name="FInansavimo suma"/>
  </protectedRanges>
  <mergeCells count="1">
    <mergeCell ref="A13:B13"/>
  </mergeCells>
  <conditionalFormatting sqref="F5:F9 F11:F12">
    <cfRule type="cellIs" dxfId="0" priority="1" operator="greaterThan">
      <formula>#REF!*0.8</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4AA9E-DF74-4CC2-B085-2677768E79BF}">
  <dimension ref="A1:AB38"/>
  <sheetViews>
    <sheetView topLeftCell="A24" workbookViewId="0">
      <selection activeCell="B35" sqref="B35:W35"/>
    </sheetView>
  </sheetViews>
  <sheetFormatPr defaultRowHeight="12.6" x14ac:dyDescent="0.2"/>
  <cols>
    <col min="1" max="1" width="1.5546875" style="75" customWidth="1"/>
    <col min="2" max="2" width="6.5546875" style="75" customWidth="1"/>
    <col min="3" max="3" width="10.88671875" style="75" customWidth="1"/>
    <col min="4" max="4" width="10.109375" style="75" customWidth="1"/>
    <col min="5" max="6" width="17.6640625" style="75" customWidth="1"/>
    <col min="7" max="8" width="24.6640625" style="75" customWidth="1"/>
    <col min="9" max="9" width="14.33203125" style="75" customWidth="1"/>
    <col min="10" max="10" width="18" style="75" customWidth="1"/>
    <col min="11" max="11" width="21.33203125" style="75" customWidth="1"/>
    <col min="12" max="12" width="14.6640625" style="75" customWidth="1"/>
    <col min="13" max="13" width="16" style="75" customWidth="1"/>
    <col min="14" max="14" width="12.6640625" style="75" customWidth="1"/>
    <col min="15" max="15" width="15" style="75" customWidth="1"/>
    <col min="16" max="16" width="19" style="75" customWidth="1"/>
    <col min="17" max="17" width="5.33203125" style="75" hidden="1" customWidth="1"/>
    <col min="18" max="18" width="6" style="75" hidden="1" customWidth="1"/>
    <col min="19" max="19" width="16.5546875" style="75" customWidth="1"/>
    <col min="20" max="20" width="14.88671875" style="75" customWidth="1"/>
    <col min="21" max="21" width="11.33203125" style="75" customWidth="1"/>
    <col min="22" max="22" width="12.6640625" style="75" customWidth="1"/>
    <col min="23" max="23" width="12.5546875" style="75" customWidth="1"/>
    <col min="24" max="24" width="15.88671875" style="75" customWidth="1"/>
    <col min="25" max="25" width="14.33203125" style="75" customWidth="1"/>
    <col min="26" max="26" width="16.6640625" style="75" customWidth="1"/>
    <col min="27" max="27" width="52.33203125" style="75" customWidth="1"/>
    <col min="28" max="28" width="43.5546875" style="75" customWidth="1"/>
    <col min="29" max="29" width="16.88671875" style="75" customWidth="1"/>
    <col min="30" max="255" width="8.88671875" style="75"/>
    <col min="256" max="256" width="9.44140625" style="75" customWidth="1"/>
    <col min="257" max="257" width="23.33203125" style="75" customWidth="1"/>
    <col min="258" max="258" width="19" style="75" customWidth="1"/>
    <col min="259" max="259" width="13.33203125" style="75" customWidth="1"/>
    <col min="260" max="260" width="11.88671875" style="75" customWidth="1"/>
    <col min="261" max="261" width="10.44140625" style="75" customWidth="1"/>
    <col min="262" max="263" width="9.88671875" style="75" customWidth="1"/>
    <col min="264" max="264" width="11.6640625" style="75" customWidth="1"/>
    <col min="265" max="265" width="13" style="75" customWidth="1"/>
    <col min="266" max="266" width="12.5546875" style="75" customWidth="1"/>
    <col min="267" max="267" width="12" style="75" customWidth="1"/>
    <col min="268" max="268" width="12.33203125" style="75" customWidth="1"/>
    <col min="269" max="269" width="15.109375" style="75" customWidth="1"/>
    <col min="270" max="270" width="12.33203125" style="75" customWidth="1"/>
    <col min="271" max="271" width="11.109375" style="75" customWidth="1"/>
    <col min="272" max="272" width="12.33203125" style="75" customWidth="1"/>
    <col min="273" max="273" width="13.6640625" style="75" customWidth="1"/>
    <col min="274" max="274" width="15.33203125" style="75" customWidth="1"/>
    <col min="275" max="275" width="11.33203125" style="75" customWidth="1"/>
    <col min="276" max="511" width="8.88671875" style="75"/>
    <col min="512" max="512" width="9.44140625" style="75" customWidth="1"/>
    <col min="513" max="513" width="23.33203125" style="75" customWidth="1"/>
    <col min="514" max="514" width="19" style="75" customWidth="1"/>
    <col min="515" max="515" width="13.33203125" style="75" customWidth="1"/>
    <col min="516" max="516" width="11.88671875" style="75" customWidth="1"/>
    <col min="517" max="517" width="10.44140625" style="75" customWidth="1"/>
    <col min="518" max="519" width="9.88671875" style="75" customWidth="1"/>
    <col min="520" max="520" width="11.6640625" style="75" customWidth="1"/>
    <col min="521" max="521" width="13" style="75" customWidth="1"/>
    <col min="522" max="522" width="12.5546875" style="75" customWidth="1"/>
    <col min="523" max="523" width="12" style="75" customWidth="1"/>
    <col min="524" max="524" width="12.33203125" style="75" customWidth="1"/>
    <col min="525" max="525" width="15.109375" style="75" customWidth="1"/>
    <col min="526" max="526" width="12.33203125" style="75" customWidth="1"/>
    <col min="527" max="527" width="11.109375" style="75" customWidth="1"/>
    <col min="528" max="528" width="12.33203125" style="75" customWidth="1"/>
    <col min="529" max="529" width="13.6640625" style="75" customWidth="1"/>
    <col min="530" max="530" width="15.33203125" style="75" customWidth="1"/>
    <col min="531" max="531" width="11.33203125" style="75" customWidth="1"/>
    <col min="532" max="767" width="8.88671875" style="75"/>
    <col min="768" max="768" width="9.44140625" style="75" customWidth="1"/>
    <col min="769" max="769" width="23.33203125" style="75" customWidth="1"/>
    <col min="770" max="770" width="19" style="75" customWidth="1"/>
    <col min="771" max="771" width="13.33203125" style="75" customWidth="1"/>
    <col min="772" max="772" width="11.88671875" style="75" customWidth="1"/>
    <col min="773" max="773" width="10.44140625" style="75" customWidth="1"/>
    <col min="774" max="775" width="9.88671875" style="75" customWidth="1"/>
    <col min="776" max="776" width="11.6640625" style="75" customWidth="1"/>
    <col min="777" max="777" width="13" style="75" customWidth="1"/>
    <col min="778" max="778" width="12.5546875" style="75" customWidth="1"/>
    <col min="779" max="779" width="12" style="75" customWidth="1"/>
    <col min="780" max="780" width="12.33203125" style="75" customWidth="1"/>
    <col min="781" max="781" width="15.109375" style="75" customWidth="1"/>
    <col min="782" max="782" width="12.33203125" style="75" customWidth="1"/>
    <col min="783" max="783" width="11.109375" style="75" customWidth="1"/>
    <col min="784" max="784" width="12.33203125" style="75" customWidth="1"/>
    <col min="785" max="785" width="13.6640625" style="75" customWidth="1"/>
    <col min="786" max="786" width="15.33203125" style="75" customWidth="1"/>
    <col min="787" max="787" width="11.33203125" style="75" customWidth="1"/>
    <col min="788" max="1023" width="8.88671875" style="75"/>
    <col min="1024" max="1024" width="9.44140625" style="75" customWidth="1"/>
    <col min="1025" max="1025" width="23.33203125" style="75" customWidth="1"/>
    <col min="1026" max="1026" width="19" style="75" customWidth="1"/>
    <col min="1027" max="1027" width="13.33203125" style="75" customWidth="1"/>
    <col min="1028" max="1028" width="11.88671875" style="75" customWidth="1"/>
    <col min="1029" max="1029" width="10.44140625" style="75" customWidth="1"/>
    <col min="1030" max="1031" width="9.88671875" style="75" customWidth="1"/>
    <col min="1032" max="1032" width="11.6640625" style="75" customWidth="1"/>
    <col min="1033" max="1033" width="13" style="75" customWidth="1"/>
    <col min="1034" max="1034" width="12.5546875" style="75" customWidth="1"/>
    <col min="1035" max="1035" width="12" style="75" customWidth="1"/>
    <col min="1036" max="1036" width="12.33203125" style="75" customWidth="1"/>
    <col min="1037" max="1037" width="15.109375" style="75" customWidth="1"/>
    <col min="1038" max="1038" width="12.33203125" style="75" customWidth="1"/>
    <col min="1039" max="1039" width="11.109375" style="75" customWidth="1"/>
    <col min="1040" max="1040" width="12.33203125" style="75" customWidth="1"/>
    <col min="1041" max="1041" width="13.6640625" style="75" customWidth="1"/>
    <col min="1042" max="1042" width="15.33203125" style="75" customWidth="1"/>
    <col min="1043" max="1043" width="11.33203125" style="75" customWidth="1"/>
    <col min="1044" max="1279" width="8.88671875" style="75"/>
    <col min="1280" max="1280" width="9.44140625" style="75" customWidth="1"/>
    <col min="1281" max="1281" width="23.33203125" style="75" customWidth="1"/>
    <col min="1282" max="1282" width="19" style="75" customWidth="1"/>
    <col min="1283" max="1283" width="13.33203125" style="75" customWidth="1"/>
    <col min="1284" max="1284" width="11.88671875" style="75" customWidth="1"/>
    <col min="1285" max="1285" width="10.44140625" style="75" customWidth="1"/>
    <col min="1286" max="1287" width="9.88671875" style="75" customWidth="1"/>
    <col min="1288" max="1288" width="11.6640625" style="75" customWidth="1"/>
    <col min="1289" max="1289" width="13" style="75" customWidth="1"/>
    <col min="1290" max="1290" width="12.5546875" style="75" customWidth="1"/>
    <col min="1291" max="1291" width="12" style="75" customWidth="1"/>
    <col min="1292" max="1292" width="12.33203125" style="75" customWidth="1"/>
    <col min="1293" max="1293" width="15.109375" style="75" customWidth="1"/>
    <col min="1294" max="1294" width="12.33203125" style="75" customWidth="1"/>
    <col min="1295" max="1295" width="11.109375" style="75" customWidth="1"/>
    <col min="1296" max="1296" width="12.33203125" style="75" customWidth="1"/>
    <col min="1297" max="1297" width="13.6640625" style="75" customWidth="1"/>
    <col min="1298" max="1298" width="15.33203125" style="75" customWidth="1"/>
    <col min="1299" max="1299" width="11.33203125" style="75" customWidth="1"/>
    <col min="1300" max="1535" width="8.88671875" style="75"/>
    <col min="1536" max="1536" width="9.44140625" style="75" customWidth="1"/>
    <col min="1537" max="1537" width="23.33203125" style="75" customWidth="1"/>
    <col min="1538" max="1538" width="19" style="75" customWidth="1"/>
    <col min="1539" max="1539" width="13.33203125" style="75" customWidth="1"/>
    <col min="1540" max="1540" width="11.88671875" style="75" customWidth="1"/>
    <col min="1541" max="1541" width="10.44140625" style="75" customWidth="1"/>
    <col min="1542" max="1543" width="9.88671875" style="75" customWidth="1"/>
    <col min="1544" max="1544" width="11.6640625" style="75" customWidth="1"/>
    <col min="1545" max="1545" width="13" style="75" customWidth="1"/>
    <col min="1546" max="1546" width="12.5546875" style="75" customWidth="1"/>
    <col min="1547" max="1547" width="12" style="75" customWidth="1"/>
    <col min="1548" max="1548" width="12.33203125" style="75" customWidth="1"/>
    <col min="1549" max="1549" width="15.109375" style="75" customWidth="1"/>
    <col min="1550" max="1550" width="12.33203125" style="75" customWidth="1"/>
    <col min="1551" max="1551" width="11.109375" style="75" customWidth="1"/>
    <col min="1552" max="1552" width="12.33203125" style="75" customWidth="1"/>
    <col min="1553" max="1553" width="13.6640625" style="75" customWidth="1"/>
    <col min="1554" max="1554" width="15.33203125" style="75" customWidth="1"/>
    <col min="1555" max="1555" width="11.33203125" style="75" customWidth="1"/>
    <col min="1556" max="1791" width="8.88671875" style="75"/>
    <col min="1792" max="1792" width="9.44140625" style="75" customWidth="1"/>
    <col min="1793" max="1793" width="23.33203125" style="75" customWidth="1"/>
    <col min="1794" max="1794" width="19" style="75" customWidth="1"/>
    <col min="1795" max="1795" width="13.33203125" style="75" customWidth="1"/>
    <col min="1796" max="1796" width="11.88671875" style="75" customWidth="1"/>
    <col min="1797" max="1797" width="10.44140625" style="75" customWidth="1"/>
    <col min="1798" max="1799" width="9.88671875" style="75" customWidth="1"/>
    <col min="1800" max="1800" width="11.6640625" style="75" customWidth="1"/>
    <col min="1801" max="1801" width="13" style="75" customWidth="1"/>
    <col min="1802" max="1802" width="12.5546875" style="75" customWidth="1"/>
    <col min="1803" max="1803" width="12" style="75" customWidth="1"/>
    <col min="1804" max="1804" width="12.33203125" style="75" customWidth="1"/>
    <col min="1805" max="1805" width="15.109375" style="75" customWidth="1"/>
    <col min="1806" max="1806" width="12.33203125" style="75" customWidth="1"/>
    <col min="1807" max="1807" width="11.109375" style="75" customWidth="1"/>
    <col min="1808" max="1808" width="12.33203125" style="75" customWidth="1"/>
    <col min="1809" max="1809" width="13.6640625" style="75" customWidth="1"/>
    <col min="1810" max="1810" width="15.33203125" style="75" customWidth="1"/>
    <col min="1811" max="1811" width="11.33203125" style="75" customWidth="1"/>
    <col min="1812" max="2047" width="8.88671875" style="75"/>
    <col min="2048" max="2048" width="9.44140625" style="75" customWidth="1"/>
    <col min="2049" max="2049" width="23.33203125" style="75" customWidth="1"/>
    <col min="2050" max="2050" width="19" style="75" customWidth="1"/>
    <col min="2051" max="2051" width="13.33203125" style="75" customWidth="1"/>
    <col min="2052" max="2052" width="11.88671875" style="75" customWidth="1"/>
    <col min="2053" max="2053" width="10.44140625" style="75" customWidth="1"/>
    <col min="2054" max="2055" width="9.88671875" style="75" customWidth="1"/>
    <col min="2056" max="2056" width="11.6640625" style="75" customWidth="1"/>
    <col min="2057" max="2057" width="13" style="75" customWidth="1"/>
    <col min="2058" max="2058" width="12.5546875" style="75" customWidth="1"/>
    <col min="2059" max="2059" width="12" style="75" customWidth="1"/>
    <col min="2060" max="2060" width="12.33203125" style="75" customWidth="1"/>
    <col min="2061" max="2061" width="15.109375" style="75" customWidth="1"/>
    <col min="2062" max="2062" width="12.33203125" style="75" customWidth="1"/>
    <col min="2063" max="2063" width="11.109375" style="75" customWidth="1"/>
    <col min="2064" max="2064" width="12.33203125" style="75" customWidth="1"/>
    <col min="2065" max="2065" width="13.6640625" style="75" customWidth="1"/>
    <col min="2066" max="2066" width="15.33203125" style="75" customWidth="1"/>
    <col min="2067" max="2067" width="11.33203125" style="75" customWidth="1"/>
    <col min="2068" max="2303" width="8.88671875" style="75"/>
    <col min="2304" max="2304" width="9.44140625" style="75" customWidth="1"/>
    <col min="2305" max="2305" width="23.33203125" style="75" customWidth="1"/>
    <col min="2306" max="2306" width="19" style="75" customWidth="1"/>
    <col min="2307" max="2307" width="13.33203125" style="75" customWidth="1"/>
    <col min="2308" max="2308" width="11.88671875" style="75" customWidth="1"/>
    <col min="2309" max="2309" width="10.44140625" style="75" customWidth="1"/>
    <col min="2310" max="2311" width="9.88671875" style="75" customWidth="1"/>
    <col min="2312" max="2312" width="11.6640625" style="75" customWidth="1"/>
    <col min="2313" max="2313" width="13" style="75" customWidth="1"/>
    <col min="2314" max="2314" width="12.5546875" style="75" customWidth="1"/>
    <col min="2315" max="2315" width="12" style="75" customWidth="1"/>
    <col min="2316" max="2316" width="12.33203125" style="75" customWidth="1"/>
    <col min="2317" max="2317" width="15.109375" style="75" customWidth="1"/>
    <col min="2318" max="2318" width="12.33203125" style="75" customWidth="1"/>
    <col min="2319" max="2319" width="11.109375" style="75" customWidth="1"/>
    <col min="2320" max="2320" width="12.33203125" style="75" customWidth="1"/>
    <col min="2321" max="2321" width="13.6640625" style="75" customWidth="1"/>
    <col min="2322" max="2322" width="15.33203125" style="75" customWidth="1"/>
    <col min="2323" max="2323" width="11.33203125" style="75" customWidth="1"/>
    <col min="2324" max="2559" width="8.88671875" style="75"/>
    <col min="2560" max="2560" width="9.44140625" style="75" customWidth="1"/>
    <col min="2561" max="2561" width="23.33203125" style="75" customWidth="1"/>
    <col min="2562" max="2562" width="19" style="75" customWidth="1"/>
    <col min="2563" max="2563" width="13.33203125" style="75" customWidth="1"/>
    <col min="2564" max="2564" width="11.88671875" style="75" customWidth="1"/>
    <col min="2565" max="2565" width="10.44140625" style="75" customWidth="1"/>
    <col min="2566" max="2567" width="9.88671875" style="75" customWidth="1"/>
    <col min="2568" max="2568" width="11.6640625" style="75" customWidth="1"/>
    <col min="2569" max="2569" width="13" style="75" customWidth="1"/>
    <col min="2570" max="2570" width="12.5546875" style="75" customWidth="1"/>
    <col min="2571" max="2571" width="12" style="75" customWidth="1"/>
    <col min="2572" max="2572" width="12.33203125" style="75" customWidth="1"/>
    <col min="2573" max="2573" width="15.109375" style="75" customWidth="1"/>
    <col min="2574" max="2574" width="12.33203125" style="75" customWidth="1"/>
    <col min="2575" max="2575" width="11.109375" style="75" customWidth="1"/>
    <col min="2576" max="2576" width="12.33203125" style="75" customWidth="1"/>
    <col min="2577" max="2577" width="13.6640625" style="75" customWidth="1"/>
    <col min="2578" max="2578" width="15.33203125" style="75" customWidth="1"/>
    <col min="2579" max="2579" width="11.33203125" style="75" customWidth="1"/>
    <col min="2580" max="2815" width="8.88671875" style="75"/>
    <col min="2816" max="2816" width="9.44140625" style="75" customWidth="1"/>
    <col min="2817" max="2817" width="23.33203125" style="75" customWidth="1"/>
    <col min="2818" max="2818" width="19" style="75" customWidth="1"/>
    <col min="2819" max="2819" width="13.33203125" style="75" customWidth="1"/>
    <col min="2820" max="2820" width="11.88671875" style="75" customWidth="1"/>
    <col min="2821" max="2821" width="10.44140625" style="75" customWidth="1"/>
    <col min="2822" max="2823" width="9.88671875" style="75" customWidth="1"/>
    <col min="2824" max="2824" width="11.6640625" style="75" customWidth="1"/>
    <col min="2825" max="2825" width="13" style="75" customWidth="1"/>
    <col min="2826" max="2826" width="12.5546875" style="75" customWidth="1"/>
    <col min="2827" max="2827" width="12" style="75" customWidth="1"/>
    <col min="2828" max="2828" width="12.33203125" style="75" customWidth="1"/>
    <col min="2829" max="2829" width="15.109375" style="75" customWidth="1"/>
    <col min="2830" max="2830" width="12.33203125" style="75" customWidth="1"/>
    <col min="2831" max="2831" width="11.109375" style="75" customWidth="1"/>
    <col min="2832" max="2832" width="12.33203125" style="75" customWidth="1"/>
    <col min="2833" max="2833" width="13.6640625" style="75" customWidth="1"/>
    <col min="2834" max="2834" width="15.33203125" style="75" customWidth="1"/>
    <col min="2835" max="2835" width="11.33203125" style="75" customWidth="1"/>
    <col min="2836" max="3071" width="8.88671875" style="75"/>
    <col min="3072" max="3072" width="9.44140625" style="75" customWidth="1"/>
    <col min="3073" max="3073" width="23.33203125" style="75" customWidth="1"/>
    <col min="3074" max="3074" width="19" style="75" customWidth="1"/>
    <col min="3075" max="3075" width="13.33203125" style="75" customWidth="1"/>
    <col min="3076" max="3076" width="11.88671875" style="75" customWidth="1"/>
    <col min="3077" max="3077" width="10.44140625" style="75" customWidth="1"/>
    <col min="3078" max="3079" width="9.88671875" style="75" customWidth="1"/>
    <col min="3080" max="3080" width="11.6640625" style="75" customWidth="1"/>
    <col min="3081" max="3081" width="13" style="75" customWidth="1"/>
    <col min="3082" max="3082" width="12.5546875" style="75" customWidth="1"/>
    <col min="3083" max="3083" width="12" style="75" customWidth="1"/>
    <col min="3084" max="3084" width="12.33203125" style="75" customWidth="1"/>
    <col min="3085" max="3085" width="15.109375" style="75" customWidth="1"/>
    <col min="3086" max="3086" width="12.33203125" style="75" customWidth="1"/>
    <col min="3087" max="3087" width="11.109375" style="75" customWidth="1"/>
    <col min="3088" max="3088" width="12.33203125" style="75" customWidth="1"/>
    <col min="3089" max="3089" width="13.6640625" style="75" customWidth="1"/>
    <col min="3090" max="3090" width="15.33203125" style="75" customWidth="1"/>
    <col min="3091" max="3091" width="11.33203125" style="75" customWidth="1"/>
    <col min="3092" max="3327" width="8.88671875" style="75"/>
    <col min="3328" max="3328" width="9.44140625" style="75" customWidth="1"/>
    <col min="3329" max="3329" width="23.33203125" style="75" customWidth="1"/>
    <col min="3330" max="3330" width="19" style="75" customWidth="1"/>
    <col min="3331" max="3331" width="13.33203125" style="75" customWidth="1"/>
    <col min="3332" max="3332" width="11.88671875" style="75" customWidth="1"/>
    <col min="3333" max="3333" width="10.44140625" style="75" customWidth="1"/>
    <col min="3334" max="3335" width="9.88671875" style="75" customWidth="1"/>
    <col min="3336" max="3336" width="11.6640625" style="75" customWidth="1"/>
    <col min="3337" max="3337" width="13" style="75" customWidth="1"/>
    <col min="3338" max="3338" width="12.5546875" style="75" customWidth="1"/>
    <col min="3339" max="3339" width="12" style="75" customWidth="1"/>
    <col min="3340" max="3340" width="12.33203125" style="75" customWidth="1"/>
    <col min="3341" max="3341" width="15.109375" style="75" customWidth="1"/>
    <col min="3342" max="3342" width="12.33203125" style="75" customWidth="1"/>
    <col min="3343" max="3343" width="11.109375" style="75" customWidth="1"/>
    <col min="3344" max="3344" width="12.33203125" style="75" customWidth="1"/>
    <col min="3345" max="3345" width="13.6640625" style="75" customWidth="1"/>
    <col min="3346" max="3346" width="15.33203125" style="75" customWidth="1"/>
    <col min="3347" max="3347" width="11.33203125" style="75" customWidth="1"/>
    <col min="3348" max="3583" width="8.88671875" style="75"/>
    <col min="3584" max="3584" width="9.44140625" style="75" customWidth="1"/>
    <col min="3585" max="3585" width="23.33203125" style="75" customWidth="1"/>
    <col min="3586" max="3586" width="19" style="75" customWidth="1"/>
    <col min="3587" max="3587" width="13.33203125" style="75" customWidth="1"/>
    <col min="3588" max="3588" width="11.88671875" style="75" customWidth="1"/>
    <col min="3589" max="3589" width="10.44140625" style="75" customWidth="1"/>
    <col min="3590" max="3591" width="9.88671875" style="75" customWidth="1"/>
    <col min="3592" max="3592" width="11.6640625" style="75" customWidth="1"/>
    <col min="3593" max="3593" width="13" style="75" customWidth="1"/>
    <col min="3594" max="3594" width="12.5546875" style="75" customWidth="1"/>
    <col min="3595" max="3595" width="12" style="75" customWidth="1"/>
    <col min="3596" max="3596" width="12.33203125" style="75" customWidth="1"/>
    <col min="3597" max="3597" width="15.109375" style="75" customWidth="1"/>
    <col min="3598" max="3598" width="12.33203125" style="75" customWidth="1"/>
    <col min="3599" max="3599" width="11.109375" style="75" customWidth="1"/>
    <col min="3600" max="3600" width="12.33203125" style="75" customWidth="1"/>
    <col min="3601" max="3601" width="13.6640625" style="75" customWidth="1"/>
    <col min="3602" max="3602" width="15.33203125" style="75" customWidth="1"/>
    <col min="3603" max="3603" width="11.33203125" style="75" customWidth="1"/>
    <col min="3604" max="3839" width="8.88671875" style="75"/>
    <col min="3840" max="3840" width="9.44140625" style="75" customWidth="1"/>
    <col min="3841" max="3841" width="23.33203125" style="75" customWidth="1"/>
    <col min="3842" max="3842" width="19" style="75" customWidth="1"/>
    <col min="3843" max="3843" width="13.33203125" style="75" customWidth="1"/>
    <col min="3844" max="3844" width="11.88671875" style="75" customWidth="1"/>
    <col min="3845" max="3845" width="10.44140625" style="75" customWidth="1"/>
    <col min="3846" max="3847" width="9.88671875" style="75" customWidth="1"/>
    <col min="3848" max="3848" width="11.6640625" style="75" customWidth="1"/>
    <col min="3849" max="3849" width="13" style="75" customWidth="1"/>
    <col min="3850" max="3850" width="12.5546875" style="75" customWidth="1"/>
    <col min="3851" max="3851" width="12" style="75" customWidth="1"/>
    <col min="3852" max="3852" width="12.33203125" style="75" customWidth="1"/>
    <col min="3853" max="3853" width="15.109375" style="75" customWidth="1"/>
    <col min="3854" max="3854" width="12.33203125" style="75" customWidth="1"/>
    <col min="3855" max="3855" width="11.109375" style="75" customWidth="1"/>
    <col min="3856" max="3856" width="12.33203125" style="75" customWidth="1"/>
    <col min="3857" max="3857" width="13.6640625" style="75" customWidth="1"/>
    <col min="3858" max="3858" width="15.33203125" style="75" customWidth="1"/>
    <col min="3859" max="3859" width="11.33203125" style="75" customWidth="1"/>
    <col min="3860" max="4095" width="8.88671875" style="75"/>
    <col min="4096" max="4096" width="9.44140625" style="75" customWidth="1"/>
    <col min="4097" max="4097" width="23.33203125" style="75" customWidth="1"/>
    <col min="4098" max="4098" width="19" style="75" customWidth="1"/>
    <col min="4099" max="4099" width="13.33203125" style="75" customWidth="1"/>
    <col min="4100" max="4100" width="11.88671875" style="75" customWidth="1"/>
    <col min="4101" max="4101" width="10.44140625" style="75" customWidth="1"/>
    <col min="4102" max="4103" width="9.88671875" style="75" customWidth="1"/>
    <col min="4104" max="4104" width="11.6640625" style="75" customWidth="1"/>
    <col min="4105" max="4105" width="13" style="75" customWidth="1"/>
    <col min="4106" max="4106" width="12.5546875" style="75" customWidth="1"/>
    <col min="4107" max="4107" width="12" style="75" customWidth="1"/>
    <col min="4108" max="4108" width="12.33203125" style="75" customWidth="1"/>
    <col min="4109" max="4109" width="15.109375" style="75" customWidth="1"/>
    <col min="4110" max="4110" width="12.33203125" style="75" customWidth="1"/>
    <col min="4111" max="4111" width="11.109375" style="75" customWidth="1"/>
    <col min="4112" max="4112" width="12.33203125" style="75" customWidth="1"/>
    <col min="4113" max="4113" width="13.6640625" style="75" customWidth="1"/>
    <col min="4114" max="4114" width="15.33203125" style="75" customWidth="1"/>
    <col min="4115" max="4115" width="11.33203125" style="75" customWidth="1"/>
    <col min="4116" max="4351" width="8.88671875" style="75"/>
    <col min="4352" max="4352" width="9.44140625" style="75" customWidth="1"/>
    <col min="4353" max="4353" width="23.33203125" style="75" customWidth="1"/>
    <col min="4354" max="4354" width="19" style="75" customWidth="1"/>
    <col min="4355" max="4355" width="13.33203125" style="75" customWidth="1"/>
    <col min="4356" max="4356" width="11.88671875" style="75" customWidth="1"/>
    <col min="4357" max="4357" width="10.44140625" style="75" customWidth="1"/>
    <col min="4358" max="4359" width="9.88671875" style="75" customWidth="1"/>
    <col min="4360" max="4360" width="11.6640625" style="75" customWidth="1"/>
    <col min="4361" max="4361" width="13" style="75" customWidth="1"/>
    <col min="4362" max="4362" width="12.5546875" style="75" customWidth="1"/>
    <col min="4363" max="4363" width="12" style="75" customWidth="1"/>
    <col min="4364" max="4364" width="12.33203125" style="75" customWidth="1"/>
    <col min="4365" max="4365" width="15.109375" style="75" customWidth="1"/>
    <col min="4366" max="4366" width="12.33203125" style="75" customWidth="1"/>
    <col min="4367" max="4367" width="11.109375" style="75" customWidth="1"/>
    <col min="4368" max="4368" width="12.33203125" style="75" customWidth="1"/>
    <col min="4369" max="4369" width="13.6640625" style="75" customWidth="1"/>
    <col min="4370" max="4370" width="15.33203125" style="75" customWidth="1"/>
    <col min="4371" max="4371" width="11.33203125" style="75" customWidth="1"/>
    <col min="4372" max="4607" width="8.88671875" style="75"/>
    <col min="4608" max="4608" width="9.44140625" style="75" customWidth="1"/>
    <col min="4609" max="4609" width="23.33203125" style="75" customWidth="1"/>
    <col min="4610" max="4610" width="19" style="75" customWidth="1"/>
    <col min="4611" max="4611" width="13.33203125" style="75" customWidth="1"/>
    <col min="4612" max="4612" width="11.88671875" style="75" customWidth="1"/>
    <col min="4613" max="4613" width="10.44140625" style="75" customWidth="1"/>
    <col min="4614" max="4615" width="9.88671875" style="75" customWidth="1"/>
    <col min="4616" max="4616" width="11.6640625" style="75" customWidth="1"/>
    <col min="4617" max="4617" width="13" style="75" customWidth="1"/>
    <col min="4618" max="4618" width="12.5546875" style="75" customWidth="1"/>
    <col min="4619" max="4619" width="12" style="75" customWidth="1"/>
    <col min="4620" max="4620" width="12.33203125" style="75" customWidth="1"/>
    <col min="4621" max="4621" width="15.109375" style="75" customWidth="1"/>
    <col min="4622" max="4622" width="12.33203125" style="75" customWidth="1"/>
    <col min="4623" max="4623" width="11.109375" style="75" customWidth="1"/>
    <col min="4624" max="4624" width="12.33203125" style="75" customWidth="1"/>
    <col min="4625" max="4625" width="13.6640625" style="75" customWidth="1"/>
    <col min="4626" max="4626" width="15.33203125" style="75" customWidth="1"/>
    <col min="4627" max="4627" width="11.33203125" style="75" customWidth="1"/>
    <col min="4628" max="4863" width="8.88671875" style="75"/>
    <col min="4864" max="4864" width="9.44140625" style="75" customWidth="1"/>
    <col min="4865" max="4865" width="23.33203125" style="75" customWidth="1"/>
    <col min="4866" max="4866" width="19" style="75" customWidth="1"/>
    <col min="4867" max="4867" width="13.33203125" style="75" customWidth="1"/>
    <col min="4868" max="4868" width="11.88671875" style="75" customWidth="1"/>
    <col min="4869" max="4869" width="10.44140625" style="75" customWidth="1"/>
    <col min="4870" max="4871" width="9.88671875" style="75" customWidth="1"/>
    <col min="4872" max="4872" width="11.6640625" style="75" customWidth="1"/>
    <col min="4873" max="4873" width="13" style="75" customWidth="1"/>
    <col min="4874" max="4874" width="12.5546875" style="75" customWidth="1"/>
    <col min="4875" max="4875" width="12" style="75" customWidth="1"/>
    <col min="4876" max="4876" width="12.33203125" style="75" customWidth="1"/>
    <col min="4877" max="4877" width="15.109375" style="75" customWidth="1"/>
    <col min="4878" max="4878" width="12.33203125" style="75" customWidth="1"/>
    <col min="4879" max="4879" width="11.109375" style="75" customWidth="1"/>
    <col min="4880" max="4880" width="12.33203125" style="75" customWidth="1"/>
    <col min="4881" max="4881" width="13.6640625" style="75" customWidth="1"/>
    <col min="4882" max="4882" width="15.33203125" style="75" customWidth="1"/>
    <col min="4883" max="4883" width="11.33203125" style="75" customWidth="1"/>
    <col min="4884" max="5119" width="8.88671875" style="75"/>
    <col min="5120" max="5120" width="9.44140625" style="75" customWidth="1"/>
    <col min="5121" max="5121" width="23.33203125" style="75" customWidth="1"/>
    <col min="5122" max="5122" width="19" style="75" customWidth="1"/>
    <col min="5123" max="5123" width="13.33203125" style="75" customWidth="1"/>
    <col min="5124" max="5124" width="11.88671875" style="75" customWidth="1"/>
    <col min="5125" max="5125" width="10.44140625" style="75" customWidth="1"/>
    <col min="5126" max="5127" width="9.88671875" style="75" customWidth="1"/>
    <col min="5128" max="5128" width="11.6640625" style="75" customWidth="1"/>
    <col min="5129" max="5129" width="13" style="75" customWidth="1"/>
    <col min="5130" max="5130" width="12.5546875" style="75" customWidth="1"/>
    <col min="5131" max="5131" width="12" style="75" customWidth="1"/>
    <col min="5132" max="5132" width="12.33203125" style="75" customWidth="1"/>
    <col min="5133" max="5133" width="15.109375" style="75" customWidth="1"/>
    <col min="5134" max="5134" width="12.33203125" style="75" customWidth="1"/>
    <col min="5135" max="5135" width="11.109375" style="75" customWidth="1"/>
    <col min="5136" max="5136" width="12.33203125" style="75" customWidth="1"/>
    <col min="5137" max="5137" width="13.6640625" style="75" customWidth="1"/>
    <col min="5138" max="5138" width="15.33203125" style="75" customWidth="1"/>
    <col min="5139" max="5139" width="11.33203125" style="75" customWidth="1"/>
    <col min="5140" max="5375" width="8.88671875" style="75"/>
    <col min="5376" max="5376" width="9.44140625" style="75" customWidth="1"/>
    <col min="5377" max="5377" width="23.33203125" style="75" customWidth="1"/>
    <col min="5378" max="5378" width="19" style="75" customWidth="1"/>
    <col min="5379" max="5379" width="13.33203125" style="75" customWidth="1"/>
    <col min="5380" max="5380" width="11.88671875" style="75" customWidth="1"/>
    <col min="5381" max="5381" width="10.44140625" style="75" customWidth="1"/>
    <col min="5382" max="5383" width="9.88671875" style="75" customWidth="1"/>
    <col min="5384" max="5384" width="11.6640625" style="75" customWidth="1"/>
    <col min="5385" max="5385" width="13" style="75" customWidth="1"/>
    <col min="5386" max="5386" width="12.5546875" style="75" customWidth="1"/>
    <col min="5387" max="5387" width="12" style="75" customWidth="1"/>
    <col min="5388" max="5388" width="12.33203125" style="75" customWidth="1"/>
    <col min="5389" max="5389" width="15.109375" style="75" customWidth="1"/>
    <col min="5390" max="5390" width="12.33203125" style="75" customWidth="1"/>
    <col min="5391" max="5391" width="11.109375" style="75" customWidth="1"/>
    <col min="5392" max="5392" width="12.33203125" style="75" customWidth="1"/>
    <col min="5393" max="5393" width="13.6640625" style="75" customWidth="1"/>
    <col min="5394" max="5394" width="15.33203125" style="75" customWidth="1"/>
    <col min="5395" max="5395" width="11.33203125" style="75" customWidth="1"/>
    <col min="5396" max="5631" width="8.88671875" style="75"/>
    <col min="5632" max="5632" width="9.44140625" style="75" customWidth="1"/>
    <col min="5633" max="5633" width="23.33203125" style="75" customWidth="1"/>
    <col min="5634" max="5634" width="19" style="75" customWidth="1"/>
    <col min="5635" max="5635" width="13.33203125" style="75" customWidth="1"/>
    <col min="5636" max="5636" width="11.88671875" style="75" customWidth="1"/>
    <col min="5637" max="5637" width="10.44140625" style="75" customWidth="1"/>
    <col min="5638" max="5639" width="9.88671875" style="75" customWidth="1"/>
    <col min="5640" max="5640" width="11.6640625" style="75" customWidth="1"/>
    <col min="5641" max="5641" width="13" style="75" customWidth="1"/>
    <col min="5642" max="5642" width="12.5546875" style="75" customWidth="1"/>
    <col min="5643" max="5643" width="12" style="75" customWidth="1"/>
    <col min="5644" max="5644" width="12.33203125" style="75" customWidth="1"/>
    <col min="5645" max="5645" width="15.109375" style="75" customWidth="1"/>
    <col min="5646" max="5646" width="12.33203125" style="75" customWidth="1"/>
    <col min="5647" max="5647" width="11.109375" style="75" customWidth="1"/>
    <col min="5648" max="5648" width="12.33203125" style="75" customWidth="1"/>
    <col min="5649" max="5649" width="13.6640625" style="75" customWidth="1"/>
    <col min="5650" max="5650" width="15.33203125" style="75" customWidth="1"/>
    <col min="5651" max="5651" width="11.33203125" style="75" customWidth="1"/>
    <col min="5652" max="5887" width="8.88671875" style="75"/>
    <col min="5888" max="5888" width="9.44140625" style="75" customWidth="1"/>
    <col min="5889" max="5889" width="23.33203125" style="75" customWidth="1"/>
    <col min="5890" max="5890" width="19" style="75" customWidth="1"/>
    <col min="5891" max="5891" width="13.33203125" style="75" customWidth="1"/>
    <col min="5892" max="5892" width="11.88671875" style="75" customWidth="1"/>
    <col min="5893" max="5893" width="10.44140625" style="75" customWidth="1"/>
    <col min="5894" max="5895" width="9.88671875" style="75" customWidth="1"/>
    <col min="5896" max="5896" width="11.6640625" style="75" customWidth="1"/>
    <col min="5897" max="5897" width="13" style="75" customWidth="1"/>
    <col min="5898" max="5898" width="12.5546875" style="75" customWidth="1"/>
    <col min="5899" max="5899" width="12" style="75" customWidth="1"/>
    <col min="5900" max="5900" width="12.33203125" style="75" customWidth="1"/>
    <col min="5901" max="5901" width="15.109375" style="75" customWidth="1"/>
    <col min="5902" max="5902" width="12.33203125" style="75" customWidth="1"/>
    <col min="5903" max="5903" width="11.109375" style="75" customWidth="1"/>
    <col min="5904" max="5904" width="12.33203125" style="75" customWidth="1"/>
    <col min="5905" max="5905" width="13.6640625" style="75" customWidth="1"/>
    <col min="5906" max="5906" width="15.33203125" style="75" customWidth="1"/>
    <col min="5907" max="5907" width="11.33203125" style="75" customWidth="1"/>
    <col min="5908" max="6143" width="8.88671875" style="75"/>
    <col min="6144" max="6144" width="9.44140625" style="75" customWidth="1"/>
    <col min="6145" max="6145" width="23.33203125" style="75" customWidth="1"/>
    <col min="6146" max="6146" width="19" style="75" customWidth="1"/>
    <col min="6147" max="6147" width="13.33203125" style="75" customWidth="1"/>
    <col min="6148" max="6148" width="11.88671875" style="75" customWidth="1"/>
    <col min="6149" max="6149" width="10.44140625" style="75" customWidth="1"/>
    <col min="6150" max="6151" width="9.88671875" style="75" customWidth="1"/>
    <col min="6152" max="6152" width="11.6640625" style="75" customWidth="1"/>
    <col min="6153" max="6153" width="13" style="75" customWidth="1"/>
    <col min="6154" max="6154" width="12.5546875" style="75" customWidth="1"/>
    <col min="6155" max="6155" width="12" style="75" customWidth="1"/>
    <col min="6156" max="6156" width="12.33203125" style="75" customWidth="1"/>
    <col min="6157" max="6157" width="15.109375" style="75" customWidth="1"/>
    <col min="6158" max="6158" width="12.33203125" style="75" customWidth="1"/>
    <col min="6159" max="6159" width="11.109375" style="75" customWidth="1"/>
    <col min="6160" max="6160" width="12.33203125" style="75" customWidth="1"/>
    <col min="6161" max="6161" width="13.6640625" style="75" customWidth="1"/>
    <col min="6162" max="6162" width="15.33203125" style="75" customWidth="1"/>
    <col min="6163" max="6163" width="11.33203125" style="75" customWidth="1"/>
    <col min="6164" max="6399" width="8.88671875" style="75"/>
    <col min="6400" max="6400" width="9.44140625" style="75" customWidth="1"/>
    <col min="6401" max="6401" width="23.33203125" style="75" customWidth="1"/>
    <col min="6402" max="6402" width="19" style="75" customWidth="1"/>
    <col min="6403" max="6403" width="13.33203125" style="75" customWidth="1"/>
    <col min="6404" max="6404" width="11.88671875" style="75" customWidth="1"/>
    <col min="6405" max="6405" width="10.44140625" style="75" customWidth="1"/>
    <col min="6406" max="6407" width="9.88671875" style="75" customWidth="1"/>
    <col min="6408" max="6408" width="11.6640625" style="75" customWidth="1"/>
    <col min="6409" max="6409" width="13" style="75" customWidth="1"/>
    <col min="6410" max="6410" width="12.5546875" style="75" customWidth="1"/>
    <col min="6411" max="6411" width="12" style="75" customWidth="1"/>
    <col min="6412" max="6412" width="12.33203125" style="75" customWidth="1"/>
    <col min="6413" max="6413" width="15.109375" style="75" customWidth="1"/>
    <col min="6414" max="6414" width="12.33203125" style="75" customWidth="1"/>
    <col min="6415" max="6415" width="11.109375" style="75" customWidth="1"/>
    <col min="6416" max="6416" width="12.33203125" style="75" customWidth="1"/>
    <col min="6417" max="6417" width="13.6640625" style="75" customWidth="1"/>
    <col min="6418" max="6418" width="15.33203125" style="75" customWidth="1"/>
    <col min="6419" max="6419" width="11.33203125" style="75" customWidth="1"/>
    <col min="6420" max="6655" width="8.88671875" style="75"/>
    <col min="6656" max="6656" width="9.44140625" style="75" customWidth="1"/>
    <col min="6657" max="6657" width="23.33203125" style="75" customWidth="1"/>
    <col min="6658" max="6658" width="19" style="75" customWidth="1"/>
    <col min="6659" max="6659" width="13.33203125" style="75" customWidth="1"/>
    <col min="6660" max="6660" width="11.88671875" style="75" customWidth="1"/>
    <col min="6661" max="6661" width="10.44140625" style="75" customWidth="1"/>
    <col min="6662" max="6663" width="9.88671875" style="75" customWidth="1"/>
    <col min="6664" max="6664" width="11.6640625" style="75" customWidth="1"/>
    <col min="6665" max="6665" width="13" style="75" customWidth="1"/>
    <col min="6666" max="6666" width="12.5546875" style="75" customWidth="1"/>
    <col min="6667" max="6667" width="12" style="75" customWidth="1"/>
    <col min="6668" max="6668" width="12.33203125" style="75" customWidth="1"/>
    <col min="6669" max="6669" width="15.109375" style="75" customWidth="1"/>
    <col min="6670" max="6670" width="12.33203125" style="75" customWidth="1"/>
    <col min="6671" max="6671" width="11.109375" style="75" customWidth="1"/>
    <col min="6672" max="6672" width="12.33203125" style="75" customWidth="1"/>
    <col min="6673" max="6673" width="13.6640625" style="75" customWidth="1"/>
    <col min="6674" max="6674" width="15.33203125" style="75" customWidth="1"/>
    <col min="6675" max="6675" width="11.33203125" style="75" customWidth="1"/>
    <col min="6676" max="6911" width="8.88671875" style="75"/>
    <col min="6912" max="6912" width="9.44140625" style="75" customWidth="1"/>
    <col min="6913" max="6913" width="23.33203125" style="75" customWidth="1"/>
    <col min="6914" max="6914" width="19" style="75" customWidth="1"/>
    <col min="6915" max="6915" width="13.33203125" style="75" customWidth="1"/>
    <col min="6916" max="6916" width="11.88671875" style="75" customWidth="1"/>
    <col min="6917" max="6917" width="10.44140625" style="75" customWidth="1"/>
    <col min="6918" max="6919" width="9.88671875" style="75" customWidth="1"/>
    <col min="6920" max="6920" width="11.6640625" style="75" customWidth="1"/>
    <col min="6921" max="6921" width="13" style="75" customWidth="1"/>
    <col min="6922" max="6922" width="12.5546875" style="75" customWidth="1"/>
    <col min="6923" max="6923" width="12" style="75" customWidth="1"/>
    <col min="6924" max="6924" width="12.33203125" style="75" customWidth="1"/>
    <col min="6925" max="6925" width="15.109375" style="75" customWidth="1"/>
    <col min="6926" max="6926" width="12.33203125" style="75" customWidth="1"/>
    <col min="6927" max="6927" width="11.109375" style="75" customWidth="1"/>
    <col min="6928" max="6928" width="12.33203125" style="75" customWidth="1"/>
    <col min="6929" max="6929" width="13.6640625" style="75" customWidth="1"/>
    <col min="6930" max="6930" width="15.33203125" style="75" customWidth="1"/>
    <col min="6931" max="6931" width="11.33203125" style="75" customWidth="1"/>
    <col min="6932" max="7167" width="8.88671875" style="75"/>
    <col min="7168" max="7168" width="9.44140625" style="75" customWidth="1"/>
    <col min="7169" max="7169" width="23.33203125" style="75" customWidth="1"/>
    <col min="7170" max="7170" width="19" style="75" customWidth="1"/>
    <col min="7171" max="7171" width="13.33203125" style="75" customWidth="1"/>
    <col min="7172" max="7172" width="11.88671875" style="75" customWidth="1"/>
    <col min="7173" max="7173" width="10.44140625" style="75" customWidth="1"/>
    <col min="7174" max="7175" width="9.88671875" style="75" customWidth="1"/>
    <col min="7176" max="7176" width="11.6640625" style="75" customWidth="1"/>
    <col min="7177" max="7177" width="13" style="75" customWidth="1"/>
    <col min="7178" max="7178" width="12.5546875" style="75" customWidth="1"/>
    <col min="7179" max="7179" width="12" style="75" customWidth="1"/>
    <col min="7180" max="7180" width="12.33203125" style="75" customWidth="1"/>
    <col min="7181" max="7181" width="15.109375" style="75" customWidth="1"/>
    <col min="7182" max="7182" width="12.33203125" style="75" customWidth="1"/>
    <col min="7183" max="7183" width="11.109375" style="75" customWidth="1"/>
    <col min="7184" max="7184" width="12.33203125" style="75" customWidth="1"/>
    <col min="7185" max="7185" width="13.6640625" style="75" customWidth="1"/>
    <col min="7186" max="7186" width="15.33203125" style="75" customWidth="1"/>
    <col min="7187" max="7187" width="11.33203125" style="75" customWidth="1"/>
    <col min="7188" max="7423" width="8.88671875" style="75"/>
    <col min="7424" max="7424" width="9.44140625" style="75" customWidth="1"/>
    <col min="7425" max="7425" width="23.33203125" style="75" customWidth="1"/>
    <col min="7426" max="7426" width="19" style="75" customWidth="1"/>
    <col min="7427" max="7427" width="13.33203125" style="75" customWidth="1"/>
    <col min="7428" max="7428" width="11.88671875" style="75" customWidth="1"/>
    <col min="7429" max="7429" width="10.44140625" style="75" customWidth="1"/>
    <col min="7430" max="7431" width="9.88671875" style="75" customWidth="1"/>
    <col min="7432" max="7432" width="11.6640625" style="75" customWidth="1"/>
    <col min="7433" max="7433" width="13" style="75" customWidth="1"/>
    <col min="7434" max="7434" width="12.5546875" style="75" customWidth="1"/>
    <col min="7435" max="7435" width="12" style="75" customWidth="1"/>
    <col min="7436" max="7436" width="12.33203125" style="75" customWidth="1"/>
    <col min="7437" max="7437" width="15.109375" style="75" customWidth="1"/>
    <col min="7438" max="7438" width="12.33203125" style="75" customWidth="1"/>
    <col min="7439" max="7439" width="11.109375" style="75" customWidth="1"/>
    <col min="7440" max="7440" width="12.33203125" style="75" customWidth="1"/>
    <col min="7441" max="7441" width="13.6640625" style="75" customWidth="1"/>
    <col min="7442" max="7442" width="15.33203125" style="75" customWidth="1"/>
    <col min="7443" max="7443" width="11.33203125" style="75" customWidth="1"/>
    <col min="7444" max="7679" width="8.88671875" style="75"/>
    <col min="7680" max="7680" width="9.44140625" style="75" customWidth="1"/>
    <col min="7681" max="7681" width="23.33203125" style="75" customWidth="1"/>
    <col min="7682" max="7682" width="19" style="75" customWidth="1"/>
    <col min="7683" max="7683" width="13.33203125" style="75" customWidth="1"/>
    <col min="7684" max="7684" width="11.88671875" style="75" customWidth="1"/>
    <col min="7685" max="7685" width="10.44140625" style="75" customWidth="1"/>
    <col min="7686" max="7687" width="9.88671875" style="75" customWidth="1"/>
    <col min="7688" max="7688" width="11.6640625" style="75" customWidth="1"/>
    <col min="7689" max="7689" width="13" style="75" customWidth="1"/>
    <col min="7690" max="7690" width="12.5546875" style="75" customWidth="1"/>
    <col min="7691" max="7691" width="12" style="75" customWidth="1"/>
    <col min="7692" max="7692" width="12.33203125" style="75" customWidth="1"/>
    <col min="7693" max="7693" width="15.109375" style="75" customWidth="1"/>
    <col min="7694" max="7694" width="12.33203125" style="75" customWidth="1"/>
    <col min="7695" max="7695" width="11.109375" style="75" customWidth="1"/>
    <col min="7696" max="7696" width="12.33203125" style="75" customWidth="1"/>
    <col min="7697" max="7697" width="13.6640625" style="75" customWidth="1"/>
    <col min="7698" max="7698" width="15.33203125" style="75" customWidth="1"/>
    <col min="7699" max="7699" width="11.33203125" style="75" customWidth="1"/>
    <col min="7700" max="7935" width="8.88671875" style="75"/>
    <col min="7936" max="7936" width="9.44140625" style="75" customWidth="1"/>
    <col min="7937" max="7937" width="23.33203125" style="75" customWidth="1"/>
    <col min="7938" max="7938" width="19" style="75" customWidth="1"/>
    <col min="7939" max="7939" width="13.33203125" style="75" customWidth="1"/>
    <col min="7940" max="7940" width="11.88671875" style="75" customWidth="1"/>
    <col min="7941" max="7941" width="10.44140625" style="75" customWidth="1"/>
    <col min="7942" max="7943" width="9.88671875" style="75" customWidth="1"/>
    <col min="7944" max="7944" width="11.6640625" style="75" customWidth="1"/>
    <col min="7945" max="7945" width="13" style="75" customWidth="1"/>
    <col min="7946" max="7946" width="12.5546875" style="75" customWidth="1"/>
    <col min="7947" max="7947" width="12" style="75" customWidth="1"/>
    <col min="7948" max="7948" width="12.33203125" style="75" customWidth="1"/>
    <col min="7949" max="7949" width="15.109375" style="75" customWidth="1"/>
    <col min="7950" max="7950" width="12.33203125" style="75" customWidth="1"/>
    <col min="7951" max="7951" width="11.109375" style="75" customWidth="1"/>
    <col min="7952" max="7952" width="12.33203125" style="75" customWidth="1"/>
    <col min="7953" max="7953" width="13.6640625" style="75" customWidth="1"/>
    <col min="7954" max="7954" width="15.33203125" style="75" customWidth="1"/>
    <col min="7955" max="7955" width="11.33203125" style="75" customWidth="1"/>
    <col min="7956" max="8191" width="8.88671875" style="75"/>
    <col min="8192" max="8192" width="9.44140625" style="75" customWidth="1"/>
    <col min="8193" max="8193" width="23.33203125" style="75" customWidth="1"/>
    <col min="8194" max="8194" width="19" style="75" customWidth="1"/>
    <col min="8195" max="8195" width="13.33203125" style="75" customWidth="1"/>
    <col min="8196" max="8196" width="11.88671875" style="75" customWidth="1"/>
    <col min="8197" max="8197" width="10.44140625" style="75" customWidth="1"/>
    <col min="8198" max="8199" width="9.88671875" style="75" customWidth="1"/>
    <col min="8200" max="8200" width="11.6640625" style="75" customWidth="1"/>
    <col min="8201" max="8201" width="13" style="75" customWidth="1"/>
    <col min="8202" max="8202" width="12.5546875" style="75" customWidth="1"/>
    <col min="8203" max="8203" width="12" style="75" customWidth="1"/>
    <col min="8204" max="8204" width="12.33203125" style="75" customWidth="1"/>
    <col min="8205" max="8205" width="15.109375" style="75" customWidth="1"/>
    <col min="8206" max="8206" width="12.33203125" style="75" customWidth="1"/>
    <col min="8207" max="8207" width="11.109375" style="75" customWidth="1"/>
    <col min="8208" max="8208" width="12.33203125" style="75" customWidth="1"/>
    <col min="8209" max="8209" width="13.6640625" style="75" customWidth="1"/>
    <col min="8210" max="8210" width="15.33203125" style="75" customWidth="1"/>
    <col min="8211" max="8211" width="11.33203125" style="75" customWidth="1"/>
    <col min="8212" max="8447" width="8.88671875" style="75"/>
    <col min="8448" max="8448" width="9.44140625" style="75" customWidth="1"/>
    <col min="8449" max="8449" width="23.33203125" style="75" customWidth="1"/>
    <col min="8450" max="8450" width="19" style="75" customWidth="1"/>
    <col min="8451" max="8451" width="13.33203125" style="75" customWidth="1"/>
    <col min="8452" max="8452" width="11.88671875" style="75" customWidth="1"/>
    <col min="8453" max="8453" width="10.44140625" style="75" customWidth="1"/>
    <col min="8454" max="8455" width="9.88671875" style="75" customWidth="1"/>
    <col min="8456" max="8456" width="11.6640625" style="75" customWidth="1"/>
    <col min="8457" max="8457" width="13" style="75" customWidth="1"/>
    <col min="8458" max="8458" width="12.5546875" style="75" customWidth="1"/>
    <col min="8459" max="8459" width="12" style="75" customWidth="1"/>
    <col min="8460" max="8460" width="12.33203125" style="75" customWidth="1"/>
    <col min="8461" max="8461" width="15.109375" style="75" customWidth="1"/>
    <col min="8462" max="8462" width="12.33203125" style="75" customWidth="1"/>
    <col min="8463" max="8463" width="11.109375" style="75" customWidth="1"/>
    <col min="8464" max="8464" width="12.33203125" style="75" customWidth="1"/>
    <col min="8465" max="8465" width="13.6640625" style="75" customWidth="1"/>
    <col min="8466" max="8466" width="15.33203125" style="75" customWidth="1"/>
    <col min="8467" max="8467" width="11.33203125" style="75" customWidth="1"/>
    <col min="8468" max="8703" width="8.88671875" style="75"/>
    <col min="8704" max="8704" width="9.44140625" style="75" customWidth="1"/>
    <col min="8705" max="8705" width="23.33203125" style="75" customWidth="1"/>
    <col min="8706" max="8706" width="19" style="75" customWidth="1"/>
    <col min="8707" max="8707" width="13.33203125" style="75" customWidth="1"/>
    <col min="8708" max="8708" width="11.88671875" style="75" customWidth="1"/>
    <col min="8709" max="8709" width="10.44140625" style="75" customWidth="1"/>
    <col min="8710" max="8711" width="9.88671875" style="75" customWidth="1"/>
    <col min="8712" max="8712" width="11.6640625" style="75" customWidth="1"/>
    <col min="8713" max="8713" width="13" style="75" customWidth="1"/>
    <col min="8714" max="8714" width="12.5546875" style="75" customWidth="1"/>
    <col min="8715" max="8715" width="12" style="75" customWidth="1"/>
    <col min="8716" max="8716" width="12.33203125" style="75" customWidth="1"/>
    <col min="8717" max="8717" width="15.109375" style="75" customWidth="1"/>
    <col min="8718" max="8718" width="12.33203125" style="75" customWidth="1"/>
    <col min="8719" max="8719" width="11.109375" style="75" customWidth="1"/>
    <col min="8720" max="8720" width="12.33203125" style="75" customWidth="1"/>
    <col min="8721" max="8721" width="13.6640625" style="75" customWidth="1"/>
    <col min="8722" max="8722" width="15.33203125" style="75" customWidth="1"/>
    <col min="8723" max="8723" width="11.33203125" style="75" customWidth="1"/>
    <col min="8724" max="8959" width="8.88671875" style="75"/>
    <col min="8960" max="8960" width="9.44140625" style="75" customWidth="1"/>
    <col min="8961" max="8961" width="23.33203125" style="75" customWidth="1"/>
    <col min="8962" max="8962" width="19" style="75" customWidth="1"/>
    <col min="8963" max="8963" width="13.33203125" style="75" customWidth="1"/>
    <col min="8964" max="8964" width="11.88671875" style="75" customWidth="1"/>
    <col min="8965" max="8965" width="10.44140625" style="75" customWidth="1"/>
    <col min="8966" max="8967" width="9.88671875" style="75" customWidth="1"/>
    <col min="8968" max="8968" width="11.6640625" style="75" customWidth="1"/>
    <col min="8969" max="8969" width="13" style="75" customWidth="1"/>
    <col min="8970" max="8970" width="12.5546875" style="75" customWidth="1"/>
    <col min="8971" max="8971" width="12" style="75" customWidth="1"/>
    <col min="8972" max="8972" width="12.33203125" style="75" customWidth="1"/>
    <col min="8973" max="8973" width="15.109375" style="75" customWidth="1"/>
    <col min="8974" max="8974" width="12.33203125" style="75" customWidth="1"/>
    <col min="8975" max="8975" width="11.109375" style="75" customWidth="1"/>
    <col min="8976" max="8976" width="12.33203125" style="75" customWidth="1"/>
    <col min="8977" max="8977" width="13.6640625" style="75" customWidth="1"/>
    <col min="8978" max="8978" width="15.33203125" style="75" customWidth="1"/>
    <col min="8979" max="8979" width="11.33203125" style="75" customWidth="1"/>
    <col min="8980" max="9215" width="8.88671875" style="75"/>
    <col min="9216" max="9216" width="9.44140625" style="75" customWidth="1"/>
    <col min="9217" max="9217" width="23.33203125" style="75" customWidth="1"/>
    <col min="9218" max="9218" width="19" style="75" customWidth="1"/>
    <col min="9219" max="9219" width="13.33203125" style="75" customWidth="1"/>
    <col min="9220" max="9220" width="11.88671875" style="75" customWidth="1"/>
    <col min="9221" max="9221" width="10.44140625" style="75" customWidth="1"/>
    <col min="9222" max="9223" width="9.88671875" style="75" customWidth="1"/>
    <col min="9224" max="9224" width="11.6640625" style="75" customWidth="1"/>
    <col min="9225" max="9225" width="13" style="75" customWidth="1"/>
    <col min="9226" max="9226" width="12.5546875" style="75" customWidth="1"/>
    <col min="9227" max="9227" width="12" style="75" customWidth="1"/>
    <col min="9228" max="9228" width="12.33203125" style="75" customWidth="1"/>
    <col min="9229" max="9229" width="15.109375" style="75" customWidth="1"/>
    <col min="9230" max="9230" width="12.33203125" style="75" customWidth="1"/>
    <col min="9231" max="9231" width="11.109375" style="75" customWidth="1"/>
    <col min="9232" max="9232" width="12.33203125" style="75" customWidth="1"/>
    <col min="9233" max="9233" width="13.6640625" style="75" customWidth="1"/>
    <col min="9234" max="9234" width="15.33203125" style="75" customWidth="1"/>
    <col min="9235" max="9235" width="11.33203125" style="75" customWidth="1"/>
    <col min="9236" max="9471" width="8.88671875" style="75"/>
    <col min="9472" max="9472" width="9.44140625" style="75" customWidth="1"/>
    <col min="9473" max="9473" width="23.33203125" style="75" customWidth="1"/>
    <col min="9474" max="9474" width="19" style="75" customWidth="1"/>
    <col min="9475" max="9475" width="13.33203125" style="75" customWidth="1"/>
    <col min="9476" max="9476" width="11.88671875" style="75" customWidth="1"/>
    <col min="9477" max="9477" width="10.44140625" style="75" customWidth="1"/>
    <col min="9478" max="9479" width="9.88671875" style="75" customWidth="1"/>
    <col min="9480" max="9480" width="11.6640625" style="75" customWidth="1"/>
    <col min="9481" max="9481" width="13" style="75" customWidth="1"/>
    <col min="9482" max="9482" width="12.5546875" style="75" customWidth="1"/>
    <col min="9483" max="9483" width="12" style="75" customWidth="1"/>
    <col min="9484" max="9484" width="12.33203125" style="75" customWidth="1"/>
    <col min="9485" max="9485" width="15.109375" style="75" customWidth="1"/>
    <col min="9486" max="9486" width="12.33203125" style="75" customWidth="1"/>
    <col min="9487" max="9487" width="11.109375" style="75" customWidth="1"/>
    <col min="9488" max="9488" width="12.33203125" style="75" customWidth="1"/>
    <col min="9489" max="9489" width="13.6640625" style="75" customWidth="1"/>
    <col min="9490" max="9490" width="15.33203125" style="75" customWidth="1"/>
    <col min="9491" max="9491" width="11.33203125" style="75" customWidth="1"/>
    <col min="9492" max="9727" width="8.88671875" style="75"/>
    <col min="9728" max="9728" width="9.44140625" style="75" customWidth="1"/>
    <col min="9729" max="9729" width="23.33203125" style="75" customWidth="1"/>
    <col min="9730" max="9730" width="19" style="75" customWidth="1"/>
    <col min="9731" max="9731" width="13.33203125" style="75" customWidth="1"/>
    <col min="9732" max="9732" width="11.88671875" style="75" customWidth="1"/>
    <col min="9733" max="9733" width="10.44140625" style="75" customWidth="1"/>
    <col min="9734" max="9735" width="9.88671875" style="75" customWidth="1"/>
    <col min="9736" max="9736" width="11.6640625" style="75" customWidth="1"/>
    <col min="9737" max="9737" width="13" style="75" customWidth="1"/>
    <col min="9738" max="9738" width="12.5546875" style="75" customWidth="1"/>
    <col min="9739" max="9739" width="12" style="75" customWidth="1"/>
    <col min="9740" max="9740" width="12.33203125" style="75" customWidth="1"/>
    <col min="9741" max="9741" width="15.109375" style="75" customWidth="1"/>
    <col min="9742" max="9742" width="12.33203125" style="75" customWidth="1"/>
    <col min="9743" max="9743" width="11.109375" style="75" customWidth="1"/>
    <col min="9744" max="9744" width="12.33203125" style="75" customWidth="1"/>
    <col min="9745" max="9745" width="13.6640625" style="75" customWidth="1"/>
    <col min="9746" max="9746" width="15.33203125" style="75" customWidth="1"/>
    <col min="9747" max="9747" width="11.33203125" style="75" customWidth="1"/>
    <col min="9748" max="9983" width="8.88671875" style="75"/>
    <col min="9984" max="9984" width="9.44140625" style="75" customWidth="1"/>
    <col min="9985" max="9985" width="23.33203125" style="75" customWidth="1"/>
    <col min="9986" max="9986" width="19" style="75" customWidth="1"/>
    <col min="9987" max="9987" width="13.33203125" style="75" customWidth="1"/>
    <col min="9988" max="9988" width="11.88671875" style="75" customWidth="1"/>
    <col min="9989" max="9989" width="10.44140625" style="75" customWidth="1"/>
    <col min="9990" max="9991" width="9.88671875" style="75" customWidth="1"/>
    <col min="9992" max="9992" width="11.6640625" style="75" customWidth="1"/>
    <col min="9993" max="9993" width="13" style="75" customWidth="1"/>
    <col min="9994" max="9994" width="12.5546875" style="75" customWidth="1"/>
    <col min="9995" max="9995" width="12" style="75" customWidth="1"/>
    <col min="9996" max="9996" width="12.33203125" style="75" customWidth="1"/>
    <col min="9997" max="9997" width="15.109375" style="75" customWidth="1"/>
    <col min="9998" max="9998" width="12.33203125" style="75" customWidth="1"/>
    <col min="9999" max="9999" width="11.109375" style="75" customWidth="1"/>
    <col min="10000" max="10000" width="12.33203125" style="75" customWidth="1"/>
    <col min="10001" max="10001" width="13.6640625" style="75" customWidth="1"/>
    <col min="10002" max="10002" width="15.33203125" style="75" customWidth="1"/>
    <col min="10003" max="10003" width="11.33203125" style="75" customWidth="1"/>
    <col min="10004" max="10239" width="8.88671875" style="75"/>
    <col min="10240" max="10240" width="9.44140625" style="75" customWidth="1"/>
    <col min="10241" max="10241" width="23.33203125" style="75" customWidth="1"/>
    <col min="10242" max="10242" width="19" style="75" customWidth="1"/>
    <col min="10243" max="10243" width="13.33203125" style="75" customWidth="1"/>
    <col min="10244" max="10244" width="11.88671875" style="75" customWidth="1"/>
    <col min="10245" max="10245" width="10.44140625" style="75" customWidth="1"/>
    <col min="10246" max="10247" width="9.88671875" style="75" customWidth="1"/>
    <col min="10248" max="10248" width="11.6640625" style="75" customWidth="1"/>
    <col min="10249" max="10249" width="13" style="75" customWidth="1"/>
    <col min="10250" max="10250" width="12.5546875" style="75" customWidth="1"/>
    <col min="10251" max="10251" width="12" style="75" customWidth="1"/>
    <col min="10252" max="10252" width="12.33203125" style="75" customWidth="1"/>
    <col min="10253" max="10253" width="15.109375" style="75" customWidth="1"/>
    <col min="10254" max="10254" width="12.33203125" style="75" customWidth="1"/>
    <col min="10255" max="10255" width="11.109375" style="75" customWidth="1"/>
    <col min="10256" max="10256" width="12.33203125" style="75" customWidth="1"/>
    <col min="10257" max="10257" width="13.6640625" style="75" customWidth="1"/>
    <col min="10258" max="10258" width="15.33203125" style="75" customWidth="1"/>
    <col min="10259" max="10259" width="11.33203125" style="75" customWidth="1"/>
    <col min="10260" max="10495" width="8.88671875" style="75"/>
    <col min="10496" max="10496" width="9.44140625" style="75" customWidth="1"/>
    <col min="10497" max="10497" width="23.33203125" style="75" customWidth="1"/>
    <col min="10498" max="10498" width="19" style="75" customWidth="1"/>
    <col min="10499" max="10499" width="13.33203125" style="75" customWidth="1"/>
    <col min="10500" max="10500" width="11.88671875" style="75" customWidth="1"/>
    <col min="10501" max="10501" width="10.44140625" style="75" customWidth="1"/>
    <col min="10502" max="10503" width="9.88671875" style="75" customWidth="1"/>
    <col min="10504" max="10504" width="11.6640625" style="75" customWidth="1"/>
    <col min="10505" max="10505" width="13" style="75" customWidth="1"/>
    <col min="10506" max="10506" width="12.5546875" style="75" customWidth="1"/>
    <col min="10507" max="10507" width="12" style="75" customWidth="1"/>
    <col min="10508" max="10508" width="12.33203125" style="75" customWidth="1"/>
    <col min="10509" max="10509" width="15.109375" style="75" customWidth="1"/>
    <col min="10510" max="10510" width="12.33203125" style="75" customWidth="1"/>
    <col min="10511" max="10511" width="11.109375" style="75" customWidth="1"/>
    <col min="10512" max="10512" width="12.33203125" style="75" customWidth="1"/>
    <col min="10513" max="10513" width="13.6640625" style="75" customWidth="1"/>
    <col min="10514" max="10514" width="15.33203125" style="75" customWidth="1"/>
    <col min="10515" max="10515" width="11.33203125" style="75" customWidth="1"/>
    <col min="10516" max="10751" width="8.88671875" style="75"/>
    <col min="10752" max="10752" width="9.44140625" style="75" customWidth="1"/>
    <col min="10753" max="10753" width="23.33203125" style="75" customWidth="1"/>
    <col min="10754" max="10754" width="19" style="75" customWidth="1"/>
    <col min="10755" max="10755" width="13.33203125" style="75" customWidth="1"/>
    <col min="10756" max="10756" width="11.88671875" style="75" customWidth="1"/>
    <col min="10757" max="10757" width="10.44140625" style="75" customWidth="1"/>
    <col min="10758" max="10759" width="9.88671875" style="75" customWidth="1"/>
    <col min="10760" max="10760" width="11.6640625" style="75" customWidth="1"/>
    <col min="10761" max="10761" width="13" style="75" customWidth="1"/>
    <col min="10762" max="10762" width="12.5546875" style="75" customWidth="1"/>
    <col min="10763" max="10763" width="12" style="75" customWidth="1"/>
    <col min="10764" max="10764" width="12.33203125" style="75" customWidth="1"/>
    <col min="10765" max="10765" width="15.109375" style="75" customWidth="1"/>
    <col min="10766" max="10766" width="12.33203125" style="75" customWidth="1"/>
    <col min="10767" max="10767" width="11.109375" style="75" customWidth="1"/>
    <col min="10768" max="10768" width="12.33203125" style="75" customWidth="1"/>
    <col min="10769" max="10769" width="13.6640625" style="75" customWidth="1"/>
    <col min="10770" max="10770" width="15.33203125" style="75" customWidth="1"/>
    <col min="10771" max="10771" width="11.33203125" style="75" customWidth="1"/>
    <col min="10772" max="11007" width="8.88671875" style="75"/>
    <col min="11008" max="11008" width="9.44140625" style="75" customWidth="1"/>
    <col min="11009" max="11009" width="23.33203125" style="75" customWidth="1"/>
    <col min="11010" max="11010" width="19" style="75" customWidth="1"/>
    <col min="11011" max="11011" width="13.33203125" style="75" customWidth="1"/>
    <col min="11012" max="11012" width="11.88671875" style="75" customWidth="1"/>
    <col min="11013" max="11013" width="10.44140625" style="75" customWidth="1"/>
    <col min="11014" max="11015" width="9.88671875" style="75" customWidth="1"/>
    <col min="11016" max="11016" width="11.6640625" style="75" customWidth="1"/>
    <col min="11017" max="11017" width="13" style="75" customWidth="1"/>
    <col min="11018" max="11018" width="12.5546875" style="75" customWidth="1"/>
    <col min="11019" max="11019" width="12" style="75" customWidth="1"/>
    <col min="11020" max="11020" width="12.33203125" style="75" customWidth="1"/>
    <col min="11021" max="11021" width="15.109375" style="75" customWidth="1"/>
    <col min="11022" max="11022" width="12.33203125" style="75" customWidth="1"/>
    <col min="11023" max="11023" width="11.109375" style="75" customWidth="1"/>
    <col min="11024" max="11024" width="12.33203125" style="75" customWidth="1"/>
    <col min="11025" max="11025" width="13.6640625" style="75" customWidth="1"/>
    <col min="11026" max="11026" width="15.33203125" style="75" customWidth="1"/>
    <col min="11027" max="11027" width="11.33203125" style="75" customWidth="1"/>
    <col min="11028" max="11263" width="8.88671875" style="75"/>
    <col min="11264" max="11264" width="9.44140625" style="75" customWidth="1"/>
    <col min="11265" max="11265" width="23.33203125" style="75" customWidth="1"/>
    <col min="11266" max="11266" width="19" style="75" customWidth="1"/>
    <col min="11267" max="11267" width="13.33203125" style="75" customWidth="1"/>
    <col min="11268" max="11268" width="11.88671875" style="75" customWidth="1"/>
    <col min="11269" max="11269" width="10.44140625" style="75" customWidth="1"/>
    <col min="11270" max="11271" width="9.88671875" style="75" customWidth="1"/>
    <col min="11272" max="11272" width="11.6640625" style="75" customWidth="1"/>
    <col min="11273" max="11273" width="13" style="75" customWidth="1"/>
    <col min="11274" max="11274" width="12.5546875" style="75" customWidth="1"/>
    <col min="11275" max="11275" width="12" style="75" customWidth="1"/>
    <col min="11276" max="11276" width="12.33203125" style="75" customWidth="1"/>
    <col min="11277" max="11277" width="15.109375" style="75" customWidth="1"/>
    <col min="11278" max="11278" width="12.33203125" style="75" customWidth="1"/>
    <col min="11279" max="11279" width="11.109375" style="75" customWidth="1"/>
    <col min="11280" max="11280" width="12.33203125" style="75" customWidth="1"/>
    <col min="11281" max="11281" width="13.6640625" style="75" customWidth="1"/>
    <col min="11282" max="11282" width="15.33203125" style="75" customWidth="1"/>
    <col min="11283" max="11283" width="11.33203125" style="75" customWidth="1"/>
    <col min="11284" max="11519" width="8.88671875" style="75"/>
    <col min="11520" max="11520" width="9.44140625" style="75" customWidth="1"/>
    <col min="11521" max="11521" width="23.33203125" style="75" customWidth="1"/>
    <col min="11522" max="11522" width="19" style="75" customWidth="1"/>
    <col min="11523" max="11523" width="13.33203125" style="75" customWidth="1"/>
    <col min="11524" max="11524" width="11.88671875" style="75" customWidth="1"/>
    <col min="11525" max="11525" width="10.44140625" style="75" customWidth="1"/>
    <col min="11526" max="11527" width="9.88671875" style="75" customWidth="1"/>
    <col min="11528" max="11528" width="11.6640625" style="75" customWidth="1"/>
    <col min="11529" max="11529" width="13" style="75" customWidth="1"/>
    <col min="11530" max="11530" width="12.5546875" style="75" customWidth="1"/>
    <col min="11531" max="11531" width="12" style="75" customWidth="1"/>
    <col min="11532" max="11532" width="12.33203125" style="75" customWidth="1"/>
    <col min="11533" max="11533" width="15.109375" style="75" customWidth="1"/>
    <col min="11534" max="11534" width="12.33203125" style="75" customWidth="1"/>
    <col min="11535" max="11535" width="11.109375" style="75" customWidth="1"/>
    <col min="11536" max="11536" width="12.33203125" style="75" customWidth="1"/>
    <col min="11537" max="11537" width="13.6640625" style="75" customWidth="1"/>
    <col min="11538" max="11538" width="15.33203125" style="75" customWidth="1"/>
    <col min="11539" max="11539" width="11.33203125" style="75" customWidth="1"/>
    <col min="11540" max="11775" width="8.88671875" style="75"/>
    <col min="11776" max="11776" width="9.44140625" style="75" customWidth="1"/>
    <col min="11777" max="11777" width="23.33203125" style="75" customWidth="1"/>
    <col min="11778" max="11778" width="19" style="75" customWidth="1"/>
    <col min="11779" max="11779" width="13.33203125" style="75" customWidth="1"/>
    <col min="11780" max="11780" width="11.88671875" style="75" customWidth="1"/>
    <col min="11781" max="11781" width="10.44140625" style="75" customWidth="1"/>
    <col min="11782" max="11783" width="9.88671875" style="75" customWidth="1"/>
    <col min="11784" max="11784" width="11.6640625" style="75" customWidth="1"/>
    <col min="11785" max="11785" width="13" style="75" customWidth="1"/>
    <col min="11786" max="11786" width="12.5546875" style="75" customWidth="1"/>
    <col min="11787" max="11787" width="12" style="75" customWidth="1"/>
    <col min="11788" max="11788" width="12.33203125" style="75" customWidth="1"/>
    <col min="11789" max="11789" width="15.109375" style="75" customWidth="1"/>
    <col min="11790" max="11790" width="12.33203125" style="75" customWidth="1"/>
    <col min="11791" max="11791" width="11.109375" style="75" customWidth="1"/>
    <col min="11792" max="11792" width="12.33203125" style="75" customWidth="1"/>
    <col min="11793" max="11793" width="13.6640625" style="75" customWidth="1"/>
    <col min="11794" max="11794" width="15.33203125" style="75" customWidth="1"/>
    <col min="11795" max="11795" width="11.33203125" style="75" customWidth="1"/>
    <col min="11796" max="12031" width="8.88671875" style="75"/>
    <col min="12032" max="12032" width="9.44140625" style="75" customWidth="1"/>
    <col min="12033" max="12033" width="23.33203125" style="75" customWidth="1"/>
    <col min="12034" max="12034" width="19" style="75" customWidth="1"/>
    <col min="12035" max="12035" width="13.33203125" style="75" customWidth="1"/>
    <col min="12036" max="12036" width="11.88671875" style="75" customWidth="1"/>
    <col min="12037" max="12037" width="10.44140625" style="75" customWidth="1"/>
    <col min="12038" max="12039" width="9.88671875" style="75" customWidth="1"/>
    <col min="12040" max="12040" width="11.6640625" style="75" customWidth="1"/>
    <col min="12041" max="12041" width="13" style="75" customWidth="1"/>
    <col min="12042" max="12042" width="12.5546875" style="75" customWidth="1"/>
    <col min="12043" max="12043" width="12" style="75" customWidth="1"/>
    <col min="12044" max="12044" width="12.33203125" style="75" customWidth="1"/>
    <col min="12045" max="12045" width="15.109375" style="75" customWidth="1"/>
    <col min="12046" max="12046" width="12.33203125" style="75" customWidth="1"/>
    <col min="12047" max="12047" width="11.109375" style="75" customWidth="1"/>
    <col min="12048" max="12048" width="12.33203125" style="75" customWidth="1"/>
    <col min="12049" max="12049" width="13.6640625" style="75" customWidth="1"/>
    <col min="12050" max="12050" width="15.33203125" style="75" customWidth="1"/>
    <col min="12051" max="12051" width="11.33203125" style="75" customWidth="1"/>
    <col min="12052" max="12287" width="8.88671875" style="75"/>
    <col min="12288" max="12288" width="9.44140625" style="75" customWidth="1"/>
    <col min="12289" max="12289" width="23.33203125" style="75" customWidth="1"/>
    <col min="12290" max="12290" width="19" style="75" customWidth="1"/>
    <col min="12291" max="12291" width="13.33203125" style="75" customWidth="1"/>
    <col min="12292" max="12292" width="11.88671875" style="75" customWidth="1"/>
    <col min="12293" max="12293" width="10.44140625" style="75" customWidth="1"/>
    <col min="12294" max="12295" width="9.88671875" style="75" customWidth="1"/>
    <col min="12296" max="12296" width="11.6640625" style="75" customWidth="1"/>
    <col min="12297" max="12297" width="13" style="75" customWidth="1"/>
    <col min="12298" max="12298" width="12.5546875" style="75" customWidth="1"/>
    <col min="12299" max="12299" width="12" style="75" customWidth="1"/>
    <col min="12300" max="12300" width="12.33203125" style="75" customWidth="1"/>
    <col min="12301" max="12301" width="15.109375" style="75" customWidth="1"/>
    <col min="12302" max="12302" width="12.33203125" style="75" customWidth="1"/>
    <col min="12303" max="12303" width="11.109375" style="75" customWidth="1"/>
    <col min="12304" max="12304" width="12.33203125" style="75" customWidth="1"/>
    <col min="12305" max="12305" width="13.6640625" style="75" customWidth="1"/>
    <col min="12306" max="12306" width="15.33203125" style="75" customWidth="1"/>
    <col min="12307" max="12307" width="11.33203125" style="75" customWidth="1"/>
    <col min="12308" max="12543" width="8.88671875" style="75"/>
    <col min="12544" max="12544" width="9.44140625" style="75" customWidth="1"/>
    <col min="12545" max="12545" width="23.33203125" style="75" customWidth="1"/>
    <col min="12546" max="12546" width="19" style="75" customWidth="1"/>
    <col min="12547" max="12547" width="13.33203125" style="75" customWidth="1"/>
    <col min="12548" max="12548" width="11.88671875" style="75" customWidth="1"/>
    <col min="12549" max="12549" width="10.44140625" style="75" customWidth="1"/>
    <col min="12550" max="12551" width="9.88671875" style="75" customWidth="1"/>
    <col min="12552" max="12552" width="11.6640625" style="75" customWidth="1"/>
    <col min="12553" max="12553" width="13" style="75" customWidth="1"/>
    <col min="12554" max="12554" width="12.5546875" style="75" customWidth="1"/>
    <col min="12555" max="12555" width="12" style="75" customWidth="1"/>
    <col min="12556" max="12556" width="12.33203125" style="75" customWidth="1"/>
    <col min="12557" max="12557" width="15.109375" style="75" customWidth="1"/>
    <col min="12558" max="12558" width="12.33203125" style="75" customWidth="1"/>
    <col min="12559" max="12559" width="11.109375" style="75" customWidth="1"/>
    <col min="12560" max="12560" width="12.33203125" style="75" customWidth="1"/>
    <col min="12561" max="12561" width="13.6640625" style="75" customWidth="1"/>
    <col min="12562" max="12562" width="15.33203125" style="75" customWidth="1"/>
    <col min="12563" max="12563" width="11.33203125" style="75" customWidth="1"/>
    <col min="12564" max="12799" width="8.88671875" style="75"/>
    <col min="12800" max="12800" width="9.44140625" style="75" customWidth="1"/>
    <col min="12801" max="12801" width="23.33203125" style="75" customWidth="1"/>
    <col min="12802" max="12802" width="19" style="75" customWidth="1"/>
    <col min="12803" max="12803" width="13.33203125" style="75" customWidth="1"/>
    <col min="12804" max="12804" width="11.88671875" style="75" customWidth="1"/>
    <col min="12805" max="12805" width="10.44140625" style="75" customWidth="1"/>
    <col min="12806" max="12807" width="9.88671875" style="75" customWidth="1"/>
    <col min="12808" max="12808" width="11.6640625" style="75" customWidth="1"/>
    <col min="12809" max="12809" width="13" style="75" customWidth="1"/>
    <col min="12810" max="12810" width="12.5546875" style="75" customWidth="1"/>
    <col min="12811" max="12811" width="12" style="75" customWidth="1"/>
    <col min="12812" max="12812" width="12.33203125" style="75" customWidth="1"/>
    <col min="12813" max="12813" width="15.109375" style="75" customWidth="1"/>
    <col min="12814" max="12814" width="12.33203125" style="75" customWidth="1"/>
    <col min="12815" max="12815" width="11.109375" style="75" customWidth="1"/>
    <col min="12816" max="12816" width="12.33203125" style="75" customWidth="1"/>
    <col min="12817" max="12817" width="13.6640625" style="75" customWidth="1"/>
    <col min="12818" max="12818" width="15.33203125" style="75" customWidth="1"/>
    <col min="12819" max="12819" width="11.33203125" style="75" customWidth="1"/>
    <col min="12820" max="13055" width="8.88671875" style="75"/>
    <col min="13056" max="13056" width="9.44140625" style="75" customWidth="1"/>
    <col min="13057" max="13057" width="23.33203125" style="75" customWidth="1"/>
    <col min="13058" max="13058" width="19" style="75" customWidth="1"/>
    <col min="13059" max="13059" width="13.33203125" style="75" customWidth="1"/>
    <col min="13060" max="13060" width="11.88671875" style="75" customWidth="1"/>
    <col min="13061" max="13061" width="10.44140625" style="75" customWidth="1"/>
    <col min="13062" max="13063" width="9.88671875" style="75" customWidth="1"/>
    <col min="13064" max="13064" width="11.6640625" style="75" customWidth="1"/>
    <col min="13065" max="13065" width="13" style="75" customWidth="1"/>
    <col min="13066" max="13066" width="12.5546875" style="75" customWidth="1"/>
    <col min="13067" max="13067" width="12" style="75" customWidth="1"/>
    <col min="13068" max="13068" width="12.33203125" style="75" customWidth="1"/>
    <col min="13069" max="13069" width="15.109375" style="75" customWidth="1"/>
    <col min="13070" max="13070" width="12.33203125" style="75" customWidth="1"/>
    <col min="13071" max="13071" width="11.109375" style="75" customWidth="1"/>
    <col min="13072" max="13072" width="12.33203125" style="75" customWidth="1"/>
    <col min="13073" max="13073" width="13.6640625" style="75" customWidth="1"/>
    <col min="13074" max="13074" width="15.33203125" style="75" customWidth="1"/>
    <col min="13075" max="13075" width="11.33203125" style="75" customWidth="1"/>
    <col min="13076" max="13311" width="8.88671875" style="75"/>
    <col min="13312" max="13312" width="9.44140625" style="75" customWidth="1"/>
    <col min="13313" max="13313" width="23.33203125" style="75" customWidth="1"/>
    <col min="13314" max="13314" width="19" style="75" customWidth="1"/>
    <col min="13315" max="13315" width="13.33203125" style="75" customWidth="1"/>
    <col min="13316" max="13316" width="11.88671875" style="75" customWidth="1"/>
    <col min="13317" max="13317" width="10.44140625" style="75" customWidth="1"/>
    <col min="13318" max="13319" width="9.88671875" style="75" customWidth="1"/>
    <col min="13320" max="13320" width="11.6640625" style="75" customWidth="1"/>
    <col min="13321" max="13321" width="13" style="75" customWidth="1"/>
    <col min="13322" max="13322" width="12.5546875" style="75" customWidth="1"/>
    <col min="13323" max="13323" width="12" style="75" customWidth="1"/>
    <col min="13324" max="13324" width="12.33203125" style="75" customWidth="1"/>
    <col min="13325" max="13325" width="15.109375" style="75" customWidth="1"/>
    <col min="13326" max="13326" width="12.33203125" style="75" customWidth="1"/>
    <col min="13327" max="13327" width="11.109375" style="75" customWidth="1"/>
    <col min="13328" max="13328" width="12.33203125" style="75" customWidth="1"/>
    <col min="13329" max="13329" width="13.6640625" style="75" customWidth="1"/>
    <col min="13330" max="13330" width="15.33203125" style="75" customWidth="1"/>
    <col min="13331" max="13331" width="11.33203125" style="75" customWidth="1"/>
    <col min="13332" max="13567" width="8.88671875" style="75"/>
    <col min="13568" max="13568" width="9.44140625" style="75" customWidth="1"/>
    <col min="13569" max="13569" width="23.33203125" style="75" customWidth="1"/>
    <col min="13570" max="13570" width="19" style="75" customWidth="1"/>
    <col min="13571" max="13571" width="13.33203125" style="75" customWidth="1"/>
    <col min="13572" max="13572" width="11.88671875" style="75" customWidth="1"/>
    <col min="13573" max="13573" width="10.44140625" style="75" customWidth="1"/>
    <col min="13574" max="13575" width="9.88671875" style="75" customWidth="1"/>
    <col min="13576" max="13576" width="11.6640625" style="75" customWidth="1"/>
    <col min="13577" max="13577" width="13" style="75" customWidth="1"/>
    <col min="13578" max="13578" width="12.5546875" style="75" customWidth="1"/>
    <col min="13579" max="13579" width="12" style="75" customWidth="1"/>
    <col min="13580" max="13580" width="12.33203125" style="75" customWidth="1"/>
    <col min="13581" max="13581" width="15.109375" style="75" customWidth="1"/>
    <col min="13582" max="13582" width="12.33203125" style="75" customWidth="1"/>
    <col min="13583" max="13583" width="11.109375" style="75" customWidth="1"/>
    <col min="13584" max="13584" width="12.33203125" style="75" customWidth="1"/>
    <col min="13585" max="13585" width="13.6640625" style="75" customWidth="1"/>
    <col min="13586" max="13586" width="15.33203125" style="75" customWidth="1"/>
    <col min="13587" max="13587" width="11.33203125" style="75" customWidth="1"/>
    <col min="13588" max="13823" width="8.88671875" style="75"/>
    <col min="13824" max="13824" width="9.44140625" style="75" customWidth="1"/>
    <col min="13825" max="13825" width="23.33203125" style="75" customWidth="1"/>
    <col min="13826" max="13826" width="19" style="75" customWidth="1"/>
    <col min="13827" max="13827" width="13.33203125" style="75" customWidth="1"/>
    <col min="13828" max="13828" width="11.88671875" style="75" customWidth="1"/>
    <col min="13829" max="13829" width="10.44140625" style="75" customWidth="1"/>
    <col min="13830" max="13831" width="9.88671875" style="75" customWidth="1"/>
    <col min="13832" max="13832" width="11.6640625" style="75" customWidth="1"/>
    <col min="13833" max="13833" width="13" style="75" customWidth="1"/>
    <col min="13834" max="13834" width="12.5546875" style="75" customWidth="1"/>
    <col min="13835" max="13835" width="12" style="75" customWidth="1"/>
    <col min="13836" max="13836" width="12.33203125" style="75" customWidth="1"/>
    <col min="13837" max="13837" width="15.109375" style="75" customWidth="1"/>
    <col min="13838" max="13838" width="12.33203125" style="75" customWidth="1"/>
    <col min="13839" max="13839" width="11.109375" style="75" customWidth="1"/>
    <col min="13840" max="13840" width="12.33203125" style="75" customWidth="1"/>
    <col min="13841" max="13841" width="13.6640625" style="75" customWidth="1"/>
    <col min="13842" max="13842" width="15.33203125" style="75" customWidth="1"/>
    <col min="13843" max="13843" width="11.33203125" style="75" customWidth="1"/>
    <col min="13844" max="14079" width="8.88671875" style="75"/>
    <col min="14080" max="14080" width="9.44140625" style="75" customWidth="1"/>
    <col min="14081" max="14081" width="23.33203125" style="75" customWidth="1"/>
    <col min="14082" max="14082" width="19" style="75" customWidth="1"/>
    <col min="14083" max="14083" width="13.33203125" style="75" customWidth="1"/>
    <col min="14084" max="14084" width="11.88671875" style="75" customWidth="1"/>
    <col min="14085" max="14085" width="10.44140625" style="75" customWidth="1"/>
    <col min="14086" max="14087" width="9.88671875" style="75" customWidth="1"/>
    <col min="14088" max="14088" width="11.6640625" style="75" customWidth="1"/>
    <col min="14089" max="14089" width="13" style="75" customWidth="1"/>
    <col min="14090" max="14090" width="12.5546875" style="75" customWidth="1"/>
    <col min="14091" max="14091" width="12" style="75" customWidth="1"/>
    <col min="14092" max="14092" width="12.33203125" style="75" customWidth="1"/>
    <col min="14093" max="14093" width="15.109375" style="75" customWidth="1"/>
    <col min="14094" max="14094" width="12.33203125" style="75" customWidth="1"/>
    <col min="14095" max="14095" width="11.109375" style="75" customWidth="1"/>
    <col min="14096" max="14096" width="12.33203125" style="75" customWidth="1"/>
    <col min="14097" max="14097" width="13.6640625" style="75" customWidth="1"/>
    <col min="14098" max="14098" width="15.33203125" style="75" customWidth="1"/>
    <col min="14099" max="14099" width="11.33203125" style="75" customWidth="1"/>
    <col min="14100" max="14335" width="8.88671875" style="75"/>
    <col min="14336" max="14336" width="9.44140625" style="75" customWidth="1"/>
    <col min="14337" max="14337" width="23.33203125" style="75" customWidth="1"/>
    <col min="14338" max="14338" width="19" style="75" customWidth="1"/>
    <col min="14339" max="14339" width="13.33203125" style="75" customWidth="1"/>
    <col min="14340" max="14340" width="11.88671875" style="75" customWidth="1"/>
    <col min="14341" max="14341" width="10.44140625" style="75" customWidth="1"/>
    <col min="14342" max="14343" width="9.88671875" style="75" customWidth="1"/>
    <col min="14344" max="14344" width="11.6640625" style="75" customWidth="1"/>
    <col min="14345" max="14345" width="13" style="75" customWidth="1"/>
    <col min="14346" max="14346" width="12.5546875" style="75" customWidth="1"/>
    <col min="14347" max="14347" width="12" style="75" customWidth="1"/>
    <col min="14348" max="14348" width="12.33203125" style="75" customWidth="1"/>
    <col min="14349" max="14349" width="15.109375" style="75" customWidth="1"/>
    <col min="14350" max="14350" width="12.33203125" style="75" customWidth="1"/>
    <col min="14351" max="14351" width="11.109375" style="75" customWidth="1"/>
    <col min="14352" max="14352" width="12.33203125" style="75" customWidth="1"/>
    <col min="14353" max="14353" width="13.6640625" style="75" customWidth="1"/>
    <col min="14354" max="14354" width="15.33203125" style="75" customWidth="1"/>
    <col min="14355" max="14355" width="11.33203125" style="75" customWidth="1"/>
    <col min="14356" max="14591" width="8.88671875" style="75"/>
    <col min="14592" max="14592" width="9.44140625" style="75" customWidth="1"/>
    <col min="14593" max="14593" width="23.33203125" style="75" customWidth="1"/>
    <col min="14594" max="14594" width="19" style="75" customWidth="1"/>
    <col min="14595" max="14595" width="13.33203125" style="75" customWidth="1"/>
    <col min="14596" max="14596" width="11.88671875" style="75" customWidth="1"/>
    <col min="14597" max="14597" width="10.44140625" style="75" customWidth="1"/>
    <col min="14598" max="14599" width="9.88671875" style="75" customWidth="1"/>
    <col min="14600" max="14600" width="11.6640625" style="75" customWidth="1"/>
    <col min="14601" max="14601" width="13" style="75" customWidth="1"/>
    <col min="14602" max="14602" width="12.5546875" style="75" customWidth="1"/>
    <col min="14603" max="14603" width="12" style="75" customWidth="1"/>
    <col min="14604" max="14604" width="12.33203125" style="75" customWidth="1"/>
    <col min="14605" max="14605" width="15.109375" style="75" customWidth="1"/>
    <col min="14606" max="14606" width="12.33203125" style="75" customWidth="1"/>
    <col min="14607" max="14607" width="11.109375" style="75" customWidth="1"/>
    <col min="14608" max="14608" width="12.33203125" style="75" customWidth="1"/>
    <col min="14609" max="14609" width="13.6640625" style="75" customWidth="1"/>
    <col min="14610" max="14610" width="15.33203125" style="75" customWidth="1"/>
    <col min="14611" max="14611" width="11.33203125" style="75" customWidth="1"/>
    <col min="14612" max="14847" width="8.88671875" style="75"/>
    <col min="14848" max="14848" width="9.44140625" style="75" customWidth="1"/>
    <col min="14849" max="14849" width="23.33203125" style="75" customWidth="1"/>
    <col min="14850" max="14850" width="19" style="75" customWidth="1"/>
    <col min="14851" max="14851" width="13.33203125" style="75" customWidth="1"/>
    <col min="14852" max="14852" width="11.88671875" style="75" customWidth="1"/>
    <col min="14853" max="14853" width="10.44140625" style="75" customWidth="1"/>
    <col min="14854" max="14855" width="9.88671875" style="75" customWidth="1"/>
    <col min="14856" max="14856" width="11.6640625" style="75" customWidth="1"/>
    <col min="14857" max="14857" width="13" style="75" customWidth="1"/>
    <col min="14858" max="14858" width="12.5546875" style="75" customWidth="1"/>
    <col min="14859" max="14859" width="12" style="75" customWidth="1"/>
    <col min="14860" max="14860" width="12.33203125" style="75" customWidth="1"/>
    <col min="14861" max="14861" width="15.109375" style="75" customWidth="1"/>
    <col min="14862" max="14862" width="12.33203125" style="75" customWidth="1"/>
    <col min="14863" max="14863" width="11.109375" style="75" customWidth="1"/>
    <col min="14864" max="14864" width="12.33203125" style="75" customWidth="1"/>
    <col min="14865" max="14865" width="13.6640625" style="75" customWidth="1"/>
    <col min="14866" max="14866" width="15.33203125" style="75" customWidth="1"/>
    <col min="14867" max="14867" width="11.33203125" style="75" customWidth="1"/>
    <col min="14868" max="15103" width="8.88671875" style="75"/>
    <col min="15104" max="15104" width="9.44140625" style="75" customWidth="1"/>
    <col min="15105" max="15105" width="23.33203125" style="75" customWidth="1"/>
    <col min="15106" max="15106" width="19" style="75" customWidth="1"/>
    <col min="15107" max="15107" width="13.33203125" style="75" customWidth="1"/>
    <col min="15108" max="15108" width="11.88671875" style="75" customWidth="1"/>
    <col min="15109" max="15109" width="10.44140625" style="75" customWidth="1"/>
    <col min="15110" max="15111" width="9.88671875" style="75" customWidth="1"/>
    <col min="15112" max="15112" width="11.6640625" style="75" customWidth="1"/>
    <col min="15113" max="15113" width="13" style="75" customWidth="1"/>
    <col min="15114" max="15114" width="12.5546875" style="75" customWidth="1"/>
    <col min="15115" max="15115" width="12" style="75" customWidth="1"/>
    <col min="15116" max="15116" width="12.33203125" style="75" customWidth="1"/>
    <col min="15117" max="15117" width="15.109375" style="75" customWidth="1"/>
    <col min="15118" max="15118" width="12.33203125" style="75" customWidth="1"/>
    <col min="15119" max="15119" width="11.109375" style="75" customWidth="1"/>
    <col min="15120" max="15120" width="12.33203125" style="75" customWidth="1"/>
    <col min="15121" max="15121" width="13.6640625" style="75" customWidth="1"/>
    <col min="15122" max="15122" width="15.33203125" style="75" customWidth="1"/>
    <col min="15123" max="15123" width="11.33203125" style="75" customWidth="1"/>
    <col min="15124" max="15359" width="8.88671875" style="75"/>
    <col min="15360" max="15360" width="9.44140625" style="75" customWidth="1"/>
    <col min="15361" max="15361" width="23.33203125" style="75" customWidth="1"/>
    <col min="15362" max="15362" width="19" style="75" customWidth="1"/>
    <col min="15363" max="15363" width="13.33203125" style="75" customWidth="1"/>
    <col min="15364" max="15364" width="11.88671875" style="75" customWidth="1"/>
    <col min="15365" max="15365" width="10.44140625" style="75" customWidth="1"/>
    <col min="15366" max="15367" width="9.88671875" style="75" customWidth="1"/>
    <col min="15368" max="15368" width="11.6640625" style="75" customWidth="1"/>
    <col min="15369" max="15369" width="13" style="75" customWidth="1"/>
    <col min="15370" max="15370" width="12.5546875" style="75" customWidth="1"/>
    <col min="15371" max="15371" width="12" style="75" customWidth="1"/>
    <col min="15372" max="15372" width="12.33203125" style="75" customWidth="1"/>
    <col min="15373" max="15373" width="15.109375" style="75" customWidth="1"/>
    <col min="15374" max="15374" width="12.33203125" style="75" customWidth="1"/>
    <col min="15375" max="15375" width="11.109375" style="75" customWidth="1"/>
    <col min="15376" max="15376" width="12.33203125" style="75" customWidth="1"/>
    <col min="15377" max="15377" width="13.6640625" style="75" customWidth="1"/>
    <col min="15378" max="15378" width="15.33203125" style="75" customWidth="1"/>
    <col min="15379" max="15379" width="11.33203125" style="75" customWidth="1"/>
    <col min="15380" max="15615" width="8.88671875" style="75"/>
    <col min="15616" max="15616" width="9.44140625" style="75" customWidth="1"/>
    <col min="15617" max="15617" width="23.33203125" style="75" customWidth="1"/>
    <col min="15618" max="15618" width="19" style="75" customWidth="1"/>
    <col min="15619" max="15619" width="13.33203125" style="75" customWidth="1"/>
    <col min="15620" max="15620" width="11.88671875" style="75" customWidth="1"/>
    <col min="15621" max="15621" width="10.44140625" style="75" customWidth="1"/>
    <col min="15622" max="15623" width="9.88671875" style="75" customWidth="1"/>
    <col min="15624" max="15624" width="11.6640625" style="75" customWidth="1"/>
    <col min="15625" max="15625" width="13" style="75" customWidth="1"/>
    <col min="15626" max="15626" width="12.5546875" style="75" customWidth="1"/>
    <col min="15627" max="15627" width="12" style="75" customWidth="1"/>
    <col min="15628" max="15628" width="12.33203125" style="75" customWidth="1"/>
    <col min="15629" max="15629" width="15.109375" style="75" customWidth="1"/>
    <col min="15630" max="15630" width="12.33203125" style="75" customWidth="1"/>
    <col min="15631" max="15631" width="11.109375" style="75" customWidth="1"/>
    <col min="15632" max="15632" width="12.33203125" style="75" customWidth="1"/>
    <col min="15633" max="15633" width="13.6640625" style="75" customWidth="1"/>
    <col min="15634" max="15634" width="15.33203125" style="75" customWidth="1"/>
    <col min="15635" max="15635" width="11.33203125" style="75" customWidth="1"/>
    <col min="15636" max="15871" width="8.88671875" style="75"/>
    <col min="15872" max="15872" width="9.44140625" style="75" customWidth="1"/>
    <col min="15873" max="15873" width="23.33203125" style="75" customWidth="1"/>
    <col min="15874" max="15874" width="19" style="75" customWidth="1"/>
    <col min="15875" max="15875" width="13.33203125" style="75" customWidth="1"/>
    <col min="15876" max="15876" width="11.88671875" style="75" customWidth="1"/>
    <col min="15877" max="15877" width="10.44140625" style="75" customWidth="1"/>
    <col min="15878" max="15879" width="9.88671875" style="75" customWidth="1"/>
    <col min="15880" max="15880" width="11.6640625" style="75" customWidth="1"/>
    <col min="15881" max="15881" width="13" style="75" customWidth="1"/>
    <col min="15882" max="15882" width="12.5546875" style="75" customWidth="1"/>
    <col min="15883" max="15883" width="12" style="75" customWidth="1"/>
    <col min="15884" max="15884" width="12.33203125" style="75" customWidth="1"/>
    <col min="15885" max="15885" width="15.109375" style="75" customWidth="1"/>
    <col min="15886" max="15886" width="12.33203125" style="75" customWidth="1"/>
    <col min="15887" max="15887" width="11.109375" style="75" customWidth="1"/>
    <col min="15888" max="15888" width="12.33203125" style="75" customWidth="1"/>
    <col min="15889" max="15889" width="13.6640625" style="75" customWidth="1"/>
    <col min="15890" max="15890" width="15.33203125" style="75" customWidth="1"/>
    <col min="15891" max="15891" width="11.33203125" style="75" customWidth="1"/>
    <col min="15892" max="16127" width="8.88671875" style="75"/>
    <col min="16128" max="16128" width="9.44140625" style="75" customWidth="1"/>
    <col min="16129" max="16129" width="23.33203125" style="75" customWidth="1"/>
    <col min="16130" max="16130" width="19" style="75" customWidth="1"/>
    <col min="16131" max="16131" width="13.33203125" style="75" customWidth="1"/>
    <col min="16132" max="16132" width="11.88671875" style="75" customWidth="1"/>
    <col min="16133" max="16133" width="10.44140625" style="75" customWidth="1"/>
    <col min="16134" max="16135" width="9.88671875" style="75" customWidth="1"/>
    <col min="16136" max="16136" width="11.6640625" style="75" customWidth="1"/>
    <col min="16137" max="16137" width="13" style="75" customWidth="1"/>
    <col min="16138" max="16138" width="12.5546875" style="75" customWidth="1"/>
    <col min="16139" max="16139" width="12" style="75" customWidth="1"/>
    <col min="16140" max="16140" width="12.33203125" style="75" customWidth="1"/>
    <col min="16141" max="16141" width="15.109375" style="75" customWidth="1"/>
    <col min="16142" max="16142" width="12.33203125" style="75" customWidth="1"/>
    <col min="16143" max="16143" width="11.109375" style="75" customWidth="1"/>
    <col min="16144" max="16144" width="12.33203125" style="75" customWidth="1"/>
    <col min="16145" max="16145" width="13.6640625" style="75" customWidth="1"/>
    <col min="16146" max="16146" width="15.33203125" style="75" customWidth="1"/>
    <col min="16147" max="16147" width="11.33203125" style="75" customWidth="1"/>
    <col min="16148" max="16384" width="8.88671875" style="75"/>
  </cols>
  <sheetData>
    <row r="1" spans="1:28" ht="25.2" customHeight="1" x14ac:dyDescent="0.2">
      <c r="A1" s="217" t="s">
        <v>104</v>
      </c>
      <c r="B1" s="218"/>
      <c r="C1" s="218"/>
      <c r="D1" s="218"/>
      <c r="E1" s="218"/>
      <c r="F1" s="218"/>
      <c r="G1" s="218"/>
      <c r="H1" s="218"/>
      <c r="I1" s="218"/>
      <c r="J1" s="218"/>
      <c r="K1" s="218"/>
      <c r="L1" s="218"/>
      <c r="M1" s="218"/>
      <c r="N1" s="218"/>
      <c r="O1" s="84"/>
      <c r="P1" s="84"/>
      <c r="Q1" s="84"/>
      <c r="R1" s="84"/>
      <c r="T1" s="84"/>
      <c r="U1" s="84"/>
      <c r="V1" s="84"/>
      <c r="W1" s="84"/>
      <c r="X1" s="84"/>
      <c r="Y1" s="84"/>
      <c r="Z1" s="84"/>
      <c r="AA1" s="84"/>
    </row>
    <row r="2" spans="1:28" ht="21.75" customHeight="1" x14ac:dyDescent="0.2">
      <c r="H2" s="219" t="s">
        <v>105</v>
      </c>
      <c r="I2" s="219"/>
      <c r="J2" s="219"/>
      <c r="K2" s="219"/>
      <c r="L2" s="219"/>
      <c r="U2" s="70">
        <v>1</v>
      </c>
      <c r="W2" s="81"/>
      <c r="X2" s="82"/>
      <c r="Y2" s="82"/>
      <c r="Z2" s="82"/>
      <c r="AA2" s="83"/>
    </row>
    <row r="3" spans="1:28" ht="12" customHeight="1" x14ac:dyDescent="0.2">
      <c r="B3" s="216"/>
      <c r="C3" s="216"/>
      <c r="D3" s="216"/>
      <c r="E3" s="216"/>
      <c r="F3" s="216"/>
      <c r="G3" s="216"/>
      <c r="H3" s="216"/>
      <c r="I3" s="216"/>
      <c r="J3" s="216"/>
      <c r="K3" s="216"/>
      <c r="L3" s="216"/>
      <c r="M3" s="216"/>
      <c r="N3" s="216"/>
      <c r="O3" s="216"/>
      <c r="P3" s="216"/>
      <c r="Q3" s="216"/>
      <c r="R3" s="216"/>
      <c r="S3" s="216"/>
      <c r="T3" s="216"/>
      <c r="W3" s="81"/>
      <c r="X3" s="82"/>
      <c r="Y3" s="82"/>
      <c r="Z3" s="82"/>
      <c r="AA3" s="83">
        <v>0.1235</v>
      </c>
    </row>
    <row r="4" spans="1:28" s="76" customFormat="1" ht="11.25" customHeight="1" x14ac:dyDescent="0.2"/>
    <row r="5" spans="1:28" ht="14.1" customHeight="1" x14ac:dyDescent="0.2">
      <c r="B5" s="216" t="s">
        <v>106</v>
      </c>
      <c r="C5" s="216"/>
      <c r="D5" s="216"/>
      <c r="E5" s="216"/>
      <c r="F5" s="216"/>
      <c r="G5" s="216"/>
      <c r="H5" s="216"/>
      <c r="I5" s="216"/>
      <c r="J5" s="216"/>
      <c r="K5" s="216"/>
      <c r="L5" s="216"/>
      <c r="M5" s="216"/>
      <c r="N5" s="216"/>
      <c r="O5" s="216"/>
      <c r="P5" s="216"/>
      <c r="Q5" s="216"/>
      <c r="R5" s="216"/>
      <c r="S5" s="216"/>
      <c r="T5" s="216"/>
      <c r="W5" s="81"/>
      <c r="X5" s="82"/>
      <c r="Y5" s="82"/>
      <c r="Z5" s="82"/>
      <c r="AA5" s="83">
        <v>0.20019999999999999</v>
      </c>
    </row>
    <row r="6" spans="1:28" s="78" customFormat="1" ht="18" customHeight="1" x14ac:dyDescent="0.2">
      <c r="B6" s="220" t="s">
        <v>107</v>
      </c>
      <c r="C6" s="221"/>
      <c r="D6" s="221"/>
      <c r="E6" s="221"/>
      <c r="F6" s="221"/>
      <c r="G6" s="221"/>
      <c r="H6" s="221"/>
      <c r="I6" s="221"/>
      <c r="J6" s="221"/>
      <c r="K6" s="70" t="s">
        <v>108</v>
      </c>
      <c r="L6" s="90">
        <f>+IF(K6="Biudžetinė",0.0014,IF(K6="Verslo įm. ir kt.(2)",0.0046,IF(K6="Kitos organizacijos(3)",0.003,0)))</f>
        <v>4.5999999999999999E-3</v>
      </c>
      <c r="N6" s="85"/>
      <c r="O6" s="86"/>
      <c r="P6" s="86"/>
      <c r="Q6" s="86"/>
      <c r="R6" s="86"/>
      <c r="S6" s="86"/>
      <c r="T6" s="87"/>
      <c r="W6" s="88"/>
      <c r="X6" s="89"/>
      <c r="Y6" s="89"/>
      <c r="Z6" s="89"/>
    </row>
    <row r="7" spans="1:28" s="78" customFormat="1" ht="3" customHeight="1" x14ac:dyDescent="0.2">
      <c r="L7" s="85"/>
    </row>
    <row r="8" spans="1:28" s="78" customFormat="1" ht="60.75" customHeight="1" x14ac:dyDescent="0.2">
      <c r="B8" s="168" t="s">
        <v>44</v>
      </c>
      <c r="C8" s="168" t="s">
        <v>109</v>
      </c>
      <c r="D8" s="168" t="s">
        <v>110</v>
      </c>
      <c r="E8" s="168" t="s">
        <v>111</v>
      </c>
      <c r="F8" s="168" t="s">
        <v>112</v>
      </c>
      <c r="G8" s="168" t="s">
        <v>113</v>
      </c>
      <c r="H8" s="168" t="s">
        <v>114</v>
      </c>
      <c r="I8" s="168" t="s">
        <v>115</v>
      </c>
      <c r="J8" s="168" t="s">
        <v>116</v>
      </c>
      <c r="K8" s="168" t="s">
        <v>117</v>
      </c>
      <c r="L8" s="168" t="s">
        <v>118</v>
      </c>
      <c r="M8" s="168" t="s">
        <v>119</v>
      </c>
      <c r="N8" s="168" t="s">
        <v>120</v>
      </c>
      <c r="O8" s="168" t="s">
        <v>121</v>
      </c>
      <c r="P8" s="168" t="s">
        <v>122</v>
      </c>
      <c r="Q8" s="91"/>
      <c r="R8" s="91"/>
      <c r="S8" s="168" t="s">
        <v>123</v>
      </c>
      <c r="T8" s="168" t="s">
        <v>124</v>
      </c>
      <c r="U8" s="168" t="s">
        <v>125</v>
      </c>
      <c r="V8" s="168" t="s">
        <v>126</v>
      </c>
      <c r="W8" s="168" t="s">
        <v>127</v>
      </c>
      <c r="X8" s="168" t="s">
        <v>128</v>
      </c>
      <c r="Y8" s="168" t="s">
        <v>129</v>
      </c>
      <c r="Z8" s="168" t="s">
        <v>130</v>
      </c>
      <c r="AA8" s="168" t="s">
        <v>131</v>
      </c>
      <c r="AB8" s="173" t="s">
        <v>132</v>
      </c>
    </row>
    <row r="9" spans="1:28" s="78" customFormat="1" ht="12.75" customHeight="1" x14ac:dyDescent="0.2">
      <c r="B9" s="169"/>
      <c r="C9" s="169"/>
      <c r="D9" s="169"/>
      <c r="E9" s="169"/>
      <c r="F9" s="169"/>
      <c r="G9" s="169"/>
      <c r="H9" s="169"/>
      <c r="I9" s="169"/>
      <c r="J9" s="169"/>
      <c r="K9" s="169"/>
      <c r="L9" s="169"/>
      <c r="M9" s="169"/>
      <c r="N9" s="169"/>
      <c r="O9" s="169"/>
      <c r="P9" s="169"/>
      <c r="Q9" s="171"/>
      <c r="R9" s="171"/>
      <c r="S9" s="169"/>
      <c r="T9" s="169"/>
      <c r="U9" s="169"/>
      <c r="V9" s="169"/>
      <c r="W9" s="169"/>
      <c r="X9" s="169"/>
      <c r="Y9" s="169"/>
      <c r="Z9" s="169"/>
      <c r="AA9" s="169"/>
      <c r="AB9" s="173"/>
    </row>
    <row r="10" spans="1:28" s="78" customFormat="1" ht="38.1" customHeight="1" x14ac:dyDescent="0.2">
      <c r="B10" s="170"/>
      <c r="C10" s="170"/>
      <c r="D10" s="170"/>
      <c r="E10" s="170"/>
      <c r="F10" s="170"/>
      <c r="G10" s="170"/>
      <c r="H10" s="170"/>
      <c r="I10" s="170"/>
      <c r="J10" s="170"/>
      <c r="K10" s="170"/>
      <c r="L10" s="170"/>
      <c r="M10" s="170"/>
      <c r="N10" s="170"/>
      <c r="O10" s="170"/>
      <c r="P10" s="170"/>
      <c r="Q10" s="172"/>
      <c r="R10" s="172"/>
      <c r="S10" s="170"/>
      <c r="T10" s="170"/>
      <c r="U10" s="170"/>
      <c r="V10" s="170"/>
      <c r="W10" s="170"/>
      <c r="X10" s="170"/>
      <c r="Y10" s="170"/>
      <c r="Z10" s="170"/>
      <c r="AA10" s="170"/>
      <c r="AB10" s="173"/>
    </row>
    <row r="11" spans="1:28" s="78" customFormat="1" ht="15" customHeight="1" x14ac:dyDescent="0.2">
      <c r="B11" s="92">
        <v>1</v>
      </c>
      <c r="C11" s="92">
        <v>2</v>
      </c>
      <c r="D11" s="92">
        <v>3</v>
      </c>
      <c r="E11" s="92">
        <v>4</v>
      </c>
      <c r="F11" s="92">
        <v>5</v>
      </c>
      <c r="G11" s="92">
        <v>6</v>
      </c>
      <c r="H11" s="92">
        <v>7</v>
      </c>
      <c r="I11" s="92">
        <v>8</v>
      </c>
      <c r="J11" s="92">
        <v>9</v>
      </c>
      <c r="K11" s="92">
        <v>10</v>
      </c>
      <c r="L11" s="93" t="s">
        <v>133</v>
      </c>
      <c r="M11" s="92">
        <v>12</v>
      </c>
      <c r="N11" s="92">
        <v>13</v>
      </c>
      <c r="O11" s="92">
        <v>14</v>
      </c>
      <c r="P11" s="92">
        <v>15</v>
      </c>
      <c r="Q11" s="92">
        <v>15</v>
      </c>
      <c r="R11" s="92">
        <v>16</v>
      </c>
      <c r="S11" s="92" t="s">
        <v>134</v>
      </c>
      <c r="T11" s="94">
        <v>17</v>
      </c>
      <c r="U11" s="94">
        <v>18</v>
      </c>
      <c r="V11" s="94">
        <v>19</v>
      </c>
      <c r="W11" s="94">
        <v>20</v>
      </c>
      <c r="X11" s="94">
        <v>21</v>
      </c>
      <c r="Y11" s="94" t="s">
        <v>135</v>
      </c>
      <c r="Z11" s="94" t="s">
        <v>136</v>
      </c>
      <c r="AA11" s="94">
        <v>24</v>
      </c>
      <c r="AB11" s="158">
        <v>25</v>
      </c>
    </row>
    <row r="12" spans="1:28" s="78" customFormat="1" ht="28.95" customHeight="1" x14ac:dyDescent="0.2">
      <c r="B12" s="67">
        <f>ROW(A1)</f>
        <v>1</v>
      </c>
      <c r="C12" s="68"/>
      <c r="D12" s="68"/>
      <c r="E12" s="68"/>
      <c r="F12" s="68"/>
      <c r="G12" s="80"/>
      <c r="H12" s="80"/>
      <c r="I12" s="70"/>
      <c r="J12" s="69"/>
      <c r="K12" s="68"/>
      <c r="L12" s="71"/>
      <c r="M12" s="71"/>
      <c r="N12" s="71"/>
      <c r="O12" s="72"/>
      <c r="P12" s="106">
        <f>ROUND((+M12+N12)*O12,2)</f>
        <v>0</v>
      </c>
      <c r="Q12" s="106"/>
      <c r="R12" s="106"/>
      <c r="S12" s="106">
        <f>ROUND(M12+N12+P12+Q12+R12,2)</f>
        <v>0</v>
      </c>
      <c r="T12" s="106">
        <f>ROUND(IF($L$6=0%,0,(IF(J12="Terminuota",(1+$L$6+0.0203)*(M12+N12+P12+R12+Q12),(1+$L$6+0.0131)*(M12+N12+P12+R12+Q12)))),2)</f>
        <v>0</v>
      </c>
      <c r="U12" s="73"/>
      <c r="V12" s="74"/>
      <c r="W12" s="79" t="str">
        <f>IF(OR(U12="",V12=""),"",VLOOKUP(CONCATENATE(U12," dienų darbo savaitė"),'[2]Atostogų išmokų FN'!$A$7:$AH$8,V12-16)/100)</f>
        <v/>
      </c>
      <c r="X12" s="107">
        <f t="shared" ref="X12:X23" si="0">IF(T12=0,0,ROUND((T12*W12),2))</f>
        <v>0</v>
      </c>
      <c r="Y12" s="108">
        <f t="shared" ref="Y12:Y23" si="1">SUM(T12+X12)</f>
        <v>0</v>
      </c>
      <c r="Z12" s="108">
        <f>SUM(I12*L12*Y12)</f>
        <v>0</v>
      </c>
      <c r="AA12" s="80"/>
      <c r="AB12" s="159"/>
    </row>
    <row r="13" spans="1:28" s="78" customFormat="1" x14ac:dyDescent="0.2">
      <c r="B13" s="67">
        <f>ROW(A2)</f>
        <v>2</v>
      </c>
      <c r="C13" s="68"/>
      <c r="D13" s="68"/>
      <c r="E13" s="68"/>
      <c r="F13" s="68"/>
      <c r="G13" s="69"/>
      <c r="H13" s="70"/>
      <c r="I13" s="70"/>
      <c r="J13" s="69"/>
      <c r="K13" s="68"/>
      <c r="L13" s="71"/>
      <c r="M13" s="71"/>
      <c r="N13" s="71"/>
      <c r="O13" s="72"/>
      <c r="P13" s="106">
        <f>ROUND((+M13+N13)*O13,2)</f>
        <v>0</v>
      </c>
      <c r="Q13" s="106"/>
      <c r="R13" s="106"/>
      <c r="S13" s="106">
        <f>ROUND(M13+N13+P13+Q13+R13,2)</f>
        <v>0</v>
      </c>
      <c r="T13" s="106">
        <f>ROUND(IF($L$6=0%,0,(IF(J13="Terminuota",(1+$L$6+0.0203)*(M13+N13+P13+R13+Q13),(1+$L$6+0.0131)*(M13+N13+P13+R13+Q13)))),2)</f>
        <v>0</v>
      </c>
      <c r="U13" s="73"/>
      <c r="V13" s="74"/>
      <c r="W13" s="79" t="str">
        <f>IF(OR(U13="",V13=""),"",VLOOKUP(CONCATENATE(U13," dienų darbo savaitė"),'[2]Atostogų išmokų FN'!$A$7:$AH$8,V13-16)/100)</f>
        <v/>
      </c>
      <c r="X13" s="107">
        <f t="shared" si="0"/>
        <v>0</v>
      </c>
      <c r="Y13" s="108">
        <f t="shared" si="1"/>
        <v>0</v>
      </c>
      <c r="Z13" s="108">
        <f>SUM(I13*L13*Y13)</f>
        <v>0</v>
      </c>
      <c r="AA13" s="80"/>
      <c r="AB13" s="159"/>
    </row>
    <row r="14" spans="1:28" s="78" customFormat="1" x14ac:dyDescent="0.2">
      <c r="B14" s="67">
        <f>ROW(A3)</f>
        <v>3</v>
      </c>
      <c r="C14" s="68"/>
      <c r="D14" s="68"/>
      <c r="E14" s="68"/>
      <c r="F14" s="68"/>
      <c r="G14" s="69"/>
      <c r="H14" s="70"/>
      <c r="I14" s="70"/>
      <c r="J14" s="69"/>
      <c r="K14" s="68"/>
      <c r="L14" s="71"/>
      <c r="M14" s="71"/>
      <c r="N14" s="71"/>
      <c r="O14" s="72"/>
      <c r="P14" s="106">
        <f>ROUND((+M14+N14)*O14,2)</f>
        <v>0</v>
      </c>
      <c r="Q14" s="106"/>
      <c r="R14" s="106"/>
      <c r="S14" s="106">
        <f>ROUND(M14+N14+P14+Q14+R14,2)</f>
        <v>0</v>
      </c>
      <c r="T14" s="106">
        <f>ROUND(IF($L$6=0%,0,(IF(J14="Terminuota",(1+$L$6+0.0203)*(M14+N14+P14+R14+Q14),(1+$L$6+0.0131)*(M14+N14+P14+R14+Q14)))),2)</f>
        <v>0</v>
      </c>
      <c r="U14" s="73"/>
      <c r="V14" s="74"/>
      <c r="W14" s="79" t="str">
        <f>IF(OR(U14="",V14=""),"",VLOOKUP(CONCATENATE(U14," dienų darbo savaitė"),'[2]Atostogų išmokų FN'!$A$7:$AH$8,V14-16)/100)</f>
        <v/>
      </c>
      <c r="X14" s="107">
        <f t="shared" si="0"/>
        <v>0</v>
      </c>
      <c r="Y14" s="108">
        <f t="shared" si="1"/>
        <v>0</v>
      </c>
      <c r="Z14" s="108">
        <f>SUM(I14*L14*Y14)</f>
        <v>0</v>
      </c>
      <c r="AA14" s="80"/>
      <c r="AB14" s="159"/>
    </row>
    <row r="15" spans="1:28" s="78" customFormat="1" x14ac:dyDescent="0.2">
      <c r="B15" s="67" t="e">
        <f>ROW(#REF!)</f>
        <v>#REF!</v>
      </c>
      <c r="C15" s="68"/>
      <c r="D15" s="68"/>
      <c r="E15" s="68"/>
      <c r="F15" s="68"/>
      <c r="G15" s="69"/>
      <c r="H15" s="70"/>
      <c r="I15" s="70"/>
      <c r="J15" s="69"/>
      <c r="K15" s="68"/>
      <c r="L15" s="71"/>
      <c r="M15" s="71"/>
      <c r="N15" s="71"/>
      <c r="O15" s="72"/>
      <c r="P15" s="106">
        <f t="shared" ref="P15:P23" si="2">ROUND((+M15+N15)*O15,2)</f>
        <v>0</v>
      </c>
      <c r="Q15" s="106"/>
      <c r="R15" s="106"/>
      <c r="S15" s="106">
        <f t="shared" ref="S15:S23" si="3">ROUND(M15+N15+P15+Q15+R15,2)</f>
        <v>0</v>
      </c>
      <c r="T15" s="106">
        <f t="shared" ref="T15:T23" si="4">ROUND(IF($L$6=0%,0,(IF(J15="Terminuota",(1+$L$6+0.0203)*(M15+N15+P15+R15+Q15),(1+$L$6+0.0131)*(M15+N15+P15+R15+Q15)))),2)</f>
        <v>0</v>
      </c>
      <c r="U15" s="73"/>
      <c r="V15" s="74"/>
      <c r="W15" s="79" t="str">
        <f>IF(OR(U15="",V15=""),"",VLOOKUP(CONCATENATE(U15," dienų darbo savaitė"),'[2]Atostogų išmokų FN'!$A$7:$AH$8,V15-16)/100)</f>
        <v/>
      </c>
      <c r="X15" s="107">
        <f t="shared" si="0"/>
        <v>0</v>
      </c>
      <c r="Y15" s="108">
        <f t="shared" si="1"/>
        <v>0</v>
      </c>
      <c r="Z15" s="108">
        <f t="shared" ref="Z15:Z23" si="5">SUM(I15*L15*Y15)</f>
        <v>0</v>
      </c>
      <c r="AA15" s="80"/>
      <c r="AB15" s="159"/>
    </row>
    <row r="16" spans="1:28" s="78" customFormat="1" x14ac:dyDescent="0.2">
      <c r="B16" s="67">
        <f t="shared" ref="B16:B23" si="6">ROW(A4)</f>
        <v>4</v>
      </c>
      <c r="C16" s="68"/>
      <c r="D16" s="68"/>
      <c r="E16" s="68"/>
      <c r="F16" s="68"/>
      <c r="G16" s="69"/>
      <c r="H16" s="70"/>
      <c r="I16" s="70"/>
      <c r="J16" s="69"/>
      <c r="K16" s="68"/>
      <c r="L16" s="71"/>
      <c r="M16" s="71"/>
      <c r="N16" s="71"/>
      <c r="O16" s="72"/>
      <c r="P16" s="106">
        <f t="shared" si="2"/>
        <v>0</v>
      </c>
      <c r="Q16" s="106"/>
      <c r="R16" s="106"/>
      <c r="S16" s="106">
        <f t="shared" si="3"/>
        <v>0</v>
      </c>
      <c r="T16" s="106">
        <f t="shared" si="4"/>
        <v>0</v>
      </c>
      <c r="U16" s="73"/>
      <c r="V16" s="74"/>
      <c r="W16" s="79" t="str">
        <f>IF(OR(U16="",V16=""),"",VLOOKUP(CONCATENATE(U16," dienų darbo savaitė"),'[2]Atostogų išmokų FN'!$A$7:$AH$8,V16-16)/100)</f>
        <v/>
      </c>
      <c r="X16" s="107">
        <f t="shared" si="0"/>
        <v>0</v>
      </c>
      <c r="Y16" s="108">
        <f t="shared" si="1"/>
        <v>0</v>
      </c>
      <c r="Z16" s="108">
        <f t="shared" si="5"/>
        <v>0</v>
      </c>
      <c r="AA16" s="80"/>
      <c r="AB16" s="159"/>
    </row>
    <row r="17" spans="2:28" s="78" customFormat="1" x14ac:dyDescent="0.2">
      <c r="B17" s="67">
        <f t="shared" si="6"/>
        <v>5</v>
      </c>
      <c r="C17" s="68"/>
      <c r="D17" s="68"/>
      <c r="E17" s="68"/>
      <c r="F17" s="68"/>
      <c r="G17" s="69"/>
      <c r="H17" s="70"/>
      <c r="I17" s="70"/>
      <c r="J17" s="69"/>
      <c r="K17" s="68"/>
      <c r="L17" s="71"/>
      <c r="M17" s="71"/>
      <c r="N17" s="71"/>
      <c r="O17" s="72"/>
      <c r="P17" s="106">
        <f t="shared" si="2"/>
        <v>0</v>
      </c>
      <c r="Q17" s="106"/>
      <c r="R17" s="106"/>
      <c r="S17" s="106">
        <f t="shared" si="3"/>
        <v>0</v>
      </c>
      <c r="T17" s="106">
        <f t="shared" si="4"/>
        <v>0</v>
      </c>
      <c r="U17" s="73"/>
      <c r="V17" s="74"/>
      <c r="W17" s="79" t="str">
        <f>IF(OR(U17="",V17=""),"",VLOOKUP(CONCATENATE(U17," dienų darbo savaitė"),'[2]Atostogų išmokų FN'!$A$7:$AH$8,V17-16)/100)</f>
        <v/>
      </c>
      <c r="X17" s="107">
        <f t="shared" si="0"/>
        <v>0</v>
      </c>
      <c r="Y17" s="108">
        <f t="shared" si="1"/>
        <v>0</v>
      </c>
      <c r="Z17" s="108">
        <f t="shared" si="5"/>
        <v>0</v>
      </c>
      <c r="AA17" s="80"/>
      <c r="AB17" s="159"/>
    </row>
    <row r="18" spans="2:28" s="78" customFormat="1" x14ac:dyDescent="0.2">
      <c r="B18" s="67">
        <f t="shared" si="6"/>
        <v>6</v>
      </c>
      <c r="C18" s="68"/>
      <c r="D18" s="68"/>
      <c r="E18" s="68"/>
      <c r="F18" s="68"/>
      <c r="G18" s="69"/>
      <c r="H18" s="70"/>
      <c r="I18" s="70"/>
      <c r="J18" s="69"/>
      <c r="K18" s="68"/>
      <c r="L18" s="71"/>
      <c r="M18" s="71"/>
      <c r="N18" s="71"/>
      <c r="O18" s="72"/>
      <c r="P18" s="106">
        <f t="shared" si="2"/>
        <v>0</v>
      </c>
      <c r="Q18" s="106"/>
      <c r="R18" s="106"/>
      <c r="S18" s="106">
        <f t="shared" si="3"/>
        <v>0</v>
      </c>
      <c r="T18" s="106">
        <f t="shared" si="4"/>
        <v>0</v>
      </c>
      <c r="U18" s="73"/>
      <c r="V18" s="74"/>
      <c r="W18" s="79" t="str">
        <f>IF(OR(U18="",V18=""),"",VLOOKUP(CONCATENATE(U18," dienų darbo savaitė"),'[2]Atostogų išmokų FN'!$A$7:$AH$8,V18-16)/100)</f>
        <v/>
      </c>
      <c r="X18" s="107">
        <f t="shared" si="0"/>
        <v>0</v>
      </c>
      <c r="Y18" s="108">
        <f t="shared" si="1"/>
        <v>0</v>
      </c>
      <c r="Z18" s="108">
        <f t="shared" si="5"/>
        <v>0</v>
      </c>
      <c r="AA18" s="80"/>
      <c r="AB18" s="159"/>
    </row>
    <row r="19" spans="2:28" s="78" customFormat="1" x14ac:dyDescent="0.2">
      <c r="B19" s="67">
        <f t="shared" si="6"/>
        <v>7</v>
      </c>
      <c r="C19" s="68"/>
      <c r="D19" s="68"/>
      <c r="E19" s="68"/>
      <c r="F19" s="68"/>
      <c r="G19" s="69"/>
      <c r="H19" s="70"/>
      <c r="I19" s="70"/>
      <c r="J19" s="69"/>
      <c r="K19" s="68"/>
      <c r="L19" s="71"/>
      <c r="M19" s="71"/>
      <c r="N19" s="71"/>
      <c r="O19" s="72"/>
      <c r="P19" s="106">
        <f t="shared" si="2"/>
        <v>0</v>
      </c>
      <c r="Q19" s="106"/>
      <c r="R19" s="106"/>
      <c r="S19" s="106">
        <f t="shared" si="3"/>
        <v>0</v>
      </c>
      <c r="T19" s="106">
        <f t="shared" si="4"/>
        <v>0</v>
      </c>
      <c r="U19" s="73"/>
      <c r="V19" s="74"/>
      <c r="W19" s="79" t="str">
        <f>IF(OR(U19="",V19=""),"",VLOOKUP(CONCATENATE(U19," dienų darbo savaitė"),'[2]Atostogų išmokų FN'!$A$7:$AH$8,V19-16)/100)</f>
        <v/>
      </c>
      <c r="X19" s="107">
        <f t="shared" si="0"/>
        <v>0</v>
      </c>
      <c r="Y19" s="108">
        <f t="shared" si="1"/>
        <v>0</v>
      </c>
      <c r="Z19" s="108">
        <f t="shared" si="5"/>
        <v>0</v>
      </c>
      <c r="AA19" s="80"/>
      <c r="AB19" s="159"/>
    </row>
    <row r="20" spans="2:28" s="78" customFormat="1" x14ac:dyDescent="0.2">
      <c r="B20" s="67">
        <f t="shared" si="6"/>
        <v>8</v>
      </c>
      <c r="C20" s="68"/>
      <c r="D20" s="68"/>
      <c r="E20" s="68"/>
      <c r="F20" s="68"/>
      <c r="G20" s="69"/>
      <c r="H20" s="70"/>
      <c r="I20" s="70"/>
      <c r="J20" s="69"/>
      <c r="K20" s="68"/>
      <c r="L20" s="71"/>
      <c r="M20" s="71"/>
      <c r="N20" s="71"/>
      <c r="O20" s="72"/>
      <c r="P20" s="106">
        <f t="shared" si="2"/>
        <v>0</v>
      </c>
      <c r="Q20" s="106"/>
      <c r="R20" s="106"/>
      <c r="S20" s="106">
        <f t="shared" si="3"/>
        <v>0</v>
      </c>
      <c r="T20" s="106">
        <f t="shared" si="4"/>
        <v>0</v>
      </c>
      <c r="U20" s="73"/>
      <c r="V20" s="74"/>
      <c r="W20" s="79" t="str">
        <f>IF(OR(U20="",V20=""),"",VLOOKUP(CONCATENATE(U20," dienų darbo savaitė"),'[2]Atostogų išmokų FN'!$A$7:$AH$8,V20-16)/100)</f>
        <v/>
      </c>
      <c r="X20" s="107">
        <f t="shared" si="0"/>
        <v>0</v>
      </c>
      <c r="Y20" s="108">
        <f t="shared" si="1"/>
        <v>0</v>
      </c>
      <c r="Z20" s="108">
        <f t="shared" si="5"/>
        <v>0</v>
      </c>
      <c r="AA20" s="80"/>
      <c r="AB20" s="159"/>
    </row>
    <row r="21" spans="2:28" s="78" customFormat="1" x14ac:dyDescent="0.2">
      <c r="B21" s="67">
        <f t="shared" si="6"/>
        <v>9</v>
      </c>
      <c r="C21" s="68"/>
      <c r="D21" s="68"/>
      <c r="E21" s="68"/>
      <c r="F21" s="68"/>
      <c r="G21" s="69"/>
      <c r="H21" s="70"/>
      <c r="I21" s="70"/>
      <c r="J21" s="69"/>
      <c r="K21" s="68"/>
      <c r="L21" s="71"/>
      <c r="M21" s="71"/>
      <c r="N21" s="71"/>
      <c r="O21" s="72"/>
      <c r="P21" s="106">
        <f t="shared" si="2"/>
        <v>0</v>
      </c>
      <c r="Q21" s="106"/>
      <c r="R21" s="106"/>
      <c r="S21" s="106">
        <f t="shared" si="3"/>
        <v>0</v>
      </c>
      <c r="T21" s="106">
        <f t="shared" si="4"/>
        <v>0</v>
      </c>
      <c r="U21" s="73"/>
      <c r="V21" s="74"/>
      <c r="W21" s="79" t="str">
        <f>IF(OR(U21="",V21=""),"",VLOOKUP(CONCATENATE(U21," dienų darbo savaitė"),'[2]Atostogų išmokų FN'!$A$7:$AH$8,V21-16)/100)</f>
        <v/>
      </c>
      <c r="X21" s="107">
        <f t="shared" si="0"/>
        <v>0</v>
      </c>
      <c r="Y21" s="108">
        <f t="shared" si="1"/>
        <v>0</v>
      </c>
      <c r="Z21" s="108">
        <f t="shared" si="5"/>
        <v>0</v>
      </c>
      <c r="AA21" s="80"/>
      <c r="AB21" s="159"/>
    </row>
    <row r="22" spans="2:28" s="78" customFormat="1" x14ac:dyDescent="0.2">
      <c r="B22" s="67">
        <f t="shared" si="6"/>
        <v>10</v>
      </c>
      <c r="C22" s="68"/>
      <c r="D22" s="68"/>
      <c r="E22" s="68"/>
      <c r="F22" s="68"/>
      <c r="G22" s="69"/>
      <c r="H22" s="70"/>
      <c r="I22" s="70"/>
      <c r="J22" s="69"/>
      <c r="K22" s="68"/>
      <c r="L22" s="71"/>
      <c r="M22" s="71"/>
      <c r="N22" s="71"/>
      <c r="O22" s="72"/>
      <c r="P22" s="106">
        <f t="shared" si="2"/>
        <v>0</v>
      </c>
      <c r="Q22" s="106"/>
      <c r="R22" s="106"/>
      <c r="S22" s="106">
        <f t="shared" si="3"/>
        <v>0</v>
      </c>
      <c r="T22" s="106">
        <f t="shared" si="4"/>
        <v>0</v>
      </c>
      <c r="U22" s="73"/>
      <c r="V22" s="74"/>
      <c r="W22" s="79" t="str">
        <f>IF(OR(U22="",V22=""),"",VLOOKUP(CONCATENATE(U22," dienų darbo savaitė"),'[2]Atostogų išmokų FN'!$A$7:$AH$8,V22-16)/100)</f>
        <v/>
      </c>
      <c r="X22" s="107">
        <f t="shared" si="0"/>
        <v>0</v>
      </c>
      <c r="Y22" s="108">
        <f t="shared" si="1"/>
        <v>0</v>
      </c>
      <c r="Z22" s="108">
        <f t="shared" si="5"/>
        <v>0</v>
      </c>
      <c r="AA22" s="80"/>
      <c r="AB22" s="159"/>
    </row>
    <row r="23" spans="2:28" s="78" customFormat="1" x14ac:dyDescent="0.2">
      <c r="B23" s="67">
        <f t="shared" si="6"/>
        <v>11</v>
      </c>
      <c r="C23" s="68"/>
      <c r="D23" s="68"/>
      <c r="E23" s="68"/>
      <c r="F23" s="68"/>
      <c r="G23" s="69"/>
      <c r="H23" s="70"/>
      <c r="I23" s="70"/>
      <c r="J23" s="69"/>
      <c r="K23" s="68"/>
      <c r="L23" s="71"/>
      <c r="M23" s="71"/>
      <c r="N23" s="71"/>
      <c r="O23" s="72"/>
      <c r="P23" s="106">
        <f t="shared" si="2"/>
        <v>0</v>
      </c>
      <c r="Q23" s="106"/>
      <c r="R23" s="106"/>
      <c r="S23" s="106">
        <f t="shared" si="3"/>
        <v>0</v>
      </c>
      <c r="T23" s="106">
        <f t="shared" si="4"/>
        <v>0</v>
      </c>
      <c r="U23" s="73"/>
      <c r="V23" s="74"/>
      <c r="W23" s="79" t="str">
        <f>IF(OR(U23="",V23=""),"",VLOOKUP(CONCATENATE(U23," dienų darbo savaitė"),'[2]Atostogų išmokų FN'!$A$7:$AH$8,V23-16)/100)</f>
        <v/>
      </c>
      <c r="X23" s="107">
        <f t="shared" si="0"/>
        <v>0</v>
      </c>
      <c r="Y23" s="108">
        <f t="shared" si="1"/>
        <v>0</v>
      </c>
      <c r="Z23" s="108">
        <f t="shared" si="5"/>
        <v>0</v>
      </c>
      <c r="AA23" s="80"/>
      <c r="AB23" s="159"/>
    </row>
    <row r="24" spans="2:28" s="78" customFormat="1" x14ac:dyDescent="0.2">
      <c r="B24" s="95" t="s">
        <v>103</v>
      </c>
      <c r="C24" s="91"/>
      <c r="D24" s="91"/>
      <c r="E24" s="91"/>
      <c r="F24" s="91"/>
      <c r="G24" s="91"/>
      <c r="H24" s="91"/>
      <c r="I24" s="91"/>
      <c r="J24" s="91"/>
      <c r="K24" s="96"/>
      <c r="L24" s="96">
        <f ca="1">SUBTOTAL(9, INDIRECT(ADDRESS(13, COLUMN()) &amp; ":" &amp; ADDRESS(ROW() - 1, COLUMN())))</f>
        <v>0</v>
      </c>
      <c r="M24" s="96">
        <f ca="1">SUBTOTAL(9, INDIRECT(ADDRESS(13, COLUMN()) &amp; ":" &amp; ADDRESS(ROW() - 1, COLUMN())))</f>
        <v>0</v>
      </c>
      <c r="N24" s="96">
        <f ca="1">SUBTOTAL(9, INDIRECT(ADDRESS(13, COLUMN()) &amp; ":" &amp; ADDRESS(ROW() - 1, COLUMN())))</f>
        <v>0</v>
      </c>
      <c r="O24" s="96"/>
      <c r="P24" s="96">
        <f ca="1">SUBTOTAL(9, INDIRECT(ADDRESS(13, COLUMN()) &amp; ":" &amp; ADDRESS(ROW() - 1, COLUMN())))</f>
        <v>0</v>
      </c>
      <c r="Q24" s="96">
        <f>SUBTOTAL(9,Q12:Q14)</f>
        <v>0</v>
      </c>
      <c r="R24" s="96"/>
      <c r="S24" s="96">
        <f ca="1">SUBTOTAL(9, INDIRECT(ADDRESS(13, COLUMN()) &amp; ":" &amp; ADDRESS(ROW() - 1, COLUMN())))</f>
        <v>0</v>
      </c>
      <c r="T24" s="96">
        <f ca="1">SUBTOTAL(9, INDIRECT(ADDRESS(13, COLUMN()) &amp; ":" &amp; ADDRESS(ROW() - 1, COLUMN())))</f>
        <v>0</v>
      </c>
      <c r="U24" s="96"/>
      <c r="V24" s="96"/>
      <c r="W24" s="96"/>
      <c r="X24" s="96">
        <f ca="1">SUBTOTAL(9, INDIRECT(ADDRESS(13, COLUMN()) &amp; ":" &amp; ADDRESS(ROW() - 1, COLUMN())))</f>
        <v>0</v>
      </c>
      <c r="Y24" s="96">
        <f ca="1">SUBTOTAL(9, INDIRECT(ADDRESS(13, COLUMN()) &amp; ":" &amp; ADDRESS(ROW() - 1, COLUMN())))</f>
        <v>0</v>
      </c>
      <c r="Z24" s="96">
        <f ca="1">SUBTOTAL(9, INDIRECT(ADDRESS(13, COLUMN()) &amp; ":" &amp; ADDRESS(ROW() - 1, COLUMN())))</f>
        <v>0</v>
      </c>
      <c r="AA24" s="109"/>
      <c r="AB24" s="160"/>
    </row>
    <row r="25" spans="2:28" ht="13.5" customHeight="1" x14ac:dyDescent="0.2">
      <c r="B25" s="97"/>
      <c r="C25" s="97"/>
      <c r="D25" s="97"/>
      <c r="E25" s="97"/>
      <c r="F25" s="97"/>
      <c r="G25" s="98"/>
      <c r="H25" s="98"/>
      <c r="I25" s="98"/>
      <c r="J25" s="98"/>
      <c r="K25" s="98"/>
      <c r="L25" s="99"/>
      <c r="M25" s="97"/>
      <c r="N25" s="99"/>
      <c r="O25" s="97"/>
      <c r="P25" s="97"/>
      <c r="Q25" s="97"/>
      <c r="R25" s="97"/>
      <c r="S25" s="97"/>
      <c r="T25" s="97"/>
      <c r="U25" s="99"/>
      <c r="V25" s="98"/>
      <c r="W25" s="98"/>
      <c r="X25" s="98"/>
      <c r="Y25" s="98"/>
      <c r="Z25" s="98"/>
    </row>
    <row r="26" spans="2:28" ht="20.100000000000001" customHeight="1" x14ac:dyDescent="0.2">
      <c r="B26" s="100" t="s">
        <v>137</v>
      </c>
      <c r="C26" s="101"/>
      <c r="D26" s="101"/>
      <c r="E26" s="101"/>
      <c r="F26" s="101"/>
      <c r="G26" s="102"/>
      <c r="H26" s="102"/>
      <c r="I26" s="102"/>
      <c r="J26" s="102"/>
      <c r="K26" s="102"/>
      <c r="L26" s="103"/>
      <c r="M26" s="101"/>
      <c r="N26" s="103"/>
      <c r="O26" s="101"/>
      <c r="P26" s="101"/>
      <c r="Q26" s="101"/>
      <c r="R26" s="101"/>
      <c r="S26" s="101"/>
      <c r="T26" s="101"/>
      <c r="U26" s="103"/>
      <c r="V26" s="102"/>
      <c r="W26" s="102"/>
      <c r="X26" s="98"/>
      <c r="Y26" s="98"/>
      <c r="Z26" s="98"/>
    </row>
    <row r="27" spans="2:28" ht="20.100000000000001" customHeight="1" x14ac:dyDescent="0.2">
      <c r="B27" s="100" t="s">
        <v>138</v>
      </c>
      <c r="C27" s="101"/>
      <c r="D27" s="101"/>
      <c r="E27" s="101"/>
      <c r="F27" s="101"/>
      <c r="G27" s="102"/>
      <c r="H27" s="102"/>
      <c r="I27" s="102"/>
      <c r="J27" s="102"/>
      <c r="K27" s="102"/>
      <c r="L27" s="103"/>
      <c r="M27" s="101"/>
      <c r="N27" s="103"/>
      <c r="O27" s="101"/>
      <c r="P27" s="101"/>
      <c r="Q27" s="101"/>
      <c r="R27" s="101"/>
      <c r="S27" s="101"/>
      <c r="T27" s="101"/>
      <c r="U27" s="103"/>
      <c r="V27" s="102"/>
      <c r="W27" s="102"/>
      <c r="X27" s="98"/>
      <c r="Y27" s="98"/>
      <c r="Z27" s="98"/>
    </row>
    <row r="28" spans="2:28" ht="21" customHeight="1" x14ac:dyDescent="0.2">
      <c r="B28" s="100" t="s">
        <v>139</v>
      </c>
      <c r="C28" s="101"/>
      <c r="D28" s="101"/>
      <c r="E28" s="101"/>
      <c r="F28" s="101"/>
      <c r="G28" s="102"/>
      <c r="H28" s="102"/>
      <c r="I28" s="102"/>
      <c r="J28" s="102"/>
      <c r="K28" s="102"/>
      <c r="L28" s="103"/>
      <c r="M28" s="101"/>
      <c r="N28" s="103"/>
      <c r="O28" s="101"/>
      <c r="P28" s="101"/>
      <c r="Q28" s="101"/>
      <c r="R28" s="101"/>
      <c r="S28" s="101"/>
      <c r="T28" s="101"/>
      <c r="U28" s="103"/>
      <c r="V28" s="102"/>
      <c r="W28" s="102"/>
      <c r="X28" s="98"/>
      <c r="Y28" s="98"/>
      <c r="Z28" s="98"/>
    </row>
    <row r="29" spans="2:28" ht="28.95" customHeight="1" x14ac:dyDescent="0.2">
      <c r="B29" s="161" t="s">
        <v>140</v>
      </c>
      <c r="C29" s="161"/>
      <c r="D29" s="161"/>
      <c r="E29" s="161"/>
      <c r="F29" s="161"/>
      <c r="G29" s="161"/>
      <c r="H29" s="161"/>
      <c r="I29" s="161"/>
      <c r="J29" s="161"/>
      <c r="K29" s="161"/>
      <c r="L29" s="161"/>
      <c r="M29" s="161"/>
      <c r="N29" s="161"/>
      <c r="O29" s="161"/>
      <c r="P29" s="161"/>
      <c r="Q29" s="161"/>
      <c r="R29" s="104"/>
      <c r="S29" s="104"/>
      <c r="T29" s="101"/>
      <c r="U29" s="103"/>
      <c r="V29" s="102"/>
      <c r="W29" s="102"/>
      <c r="X29" s="98"/>
      <c r="Y29" s="98"/>
      <c r="Z29" s="98"/>
    </row>
    <row r="30" spans="2:28" ht="21" customHeight="1" x14ac:dyDescent="0.2">
      <c r="B30" s="224" t="s">
        <v>141</v>
      </c>
      <c r="C30" s="224"/>
      <c r="D30" s="224"/>
      <c r="E30" s="224"/>
      <c r="F30" s="224"/>
      <c r="G30" s="224"/>
      <c r="H30" s="224"/>
      <c r="I30" s="224"/>
      <c r="J30" s="224"/>
      <c r="K30" s="224"/>
      <c r="L30" s="224"/>
      <c r="M30" s="224"/>
      <c r="N30" s="224"/>
      <c r="O30" s="224"/>
      <c r="P30" s="224"/>
      <c r="Q30" s="224"/>
      <c r="R30" s="224"/>
      <c r="S30" s="224"/>
      <c r="T30" s="101"/>
      <c r="U30" s="103"/>
      <c r="V30" s="102"/>
      <c r="W30" s="102"/>
      <c r="X30" s="98"/>
      <c r="Y30" s="98"/>
      <c r="Z30" s="98"/>
    </row>
    <row r="31" spans="2:28" ht="21" customHeight="1" x14ac:dyDescent="0.2">
      <c r="B31" s="224" t="s">
        <v>142</v>
      </c>
      <c r="C31" s="224"/>
      <c r="D31" s="224"/>
      <c r="E31" s="224"/>
      <c r="F31" s="224"/>
      <c r="G31" s="224"/>
      <c r="H31" s="224"/>
      <c r="I31" s="224"/>
      <c r="J31" s="224"/>
      <c r="K31" s="224"/>
      <c r="L31" s="224"/>
      <c r="M31" s="224"/>
      <c r="N31" s="224"/>
      <c r="O31" s="224"/>
      <c r="P31" s="224"/>
      <c r="Q31" s="224"/>
      <c r="R31" s="224"/>
      <c r="S31" s="224"/>
      <c r="T31" s="101"/>
      <c r="U31" s="103"/>
      <c r="V31" s="102"/>
      <c r="W31" s="102"/>
      <c r="X31" s="98"/>
      <c r="Y31" s="98"/>
      <c r="Z31" s="98"/>
    </row>
    <row r="32" spans="2:28" ht="21" customHeight="1" x14ac:dyDescent="0.2">
      <c r="B32" s="100" t="s">
        <v>143</v>
      </c>
      <c r="C32" s="101"/>
      <c r="D32" s="101"/>
      <c r="E32" s="101"/>
      <c r="F32" s="101"/>
      <c r="G32" s="102"/>
      <c r="H32" s="102"/>
      <c r="I32" s="102"/>
      <c r="J32" s="102"/>
      <c r="K32" s="102"/>
      <c r="L32" s="103"/>
      <c r="M32" s="101"/>
      <c r="N32" s="103"/>
      <c r="O32" s="101"/>
      <c r="P32" s="101"/>
      <c r="Q32" s="101"/>
      <c r="R32" s="101"/>
      <c r="S32" s="101"/>
      <c r="T32" s="101"/>
      <c r="U32" s="103"/>
      <c r="V32" s="102"/>
      <c r="W32" s="102"/>
      <c r="X32" s="98"/>
      <c r="Y32" s="98"/>
      <c r="Z32" s="98"/>
    </row>
    <row r="33" spans="2:26" ht="34.5" customHeight="1" x14ac:dyDescent="0.2">
      <c r="B33" s="161" t="s">
        <v>144</v>
      </c>
      <c r="C33" s="161"/>
      <c r="D33" s="161"/>
      <c r="E33" s="161"/>
      <c r="F33" s="161"/>
      <c r="G33" s="161"/>
      <c r="H33" s="161"/>
      <c r="I33" s="161"/>
      <c r="J33" s="161"/>
      <c r="K33" s="161"/>
      <c r="L33" s="161"/>
      <c r="M33" s="161"/>
      <c r="N33" s="161"/>
      <c r="O33" s="161"/>
      <c r="P33" s="161"/>
      <c r="Q33" s="161"/>
      <c r="R33" s="161"/>
      <c r="S33" s="161"/>
      <c r="T33" s="161"/>
      <c r="U33" s="161"/>
      <c r="V33" s="161"/>
      <c r="W33" s="161"/>
      <c r="X33" s="98"/>
      <c r="Y33" s="98"/>
      <c r="Z33" s="98"/>
    </row>
    <row r="34" spans="2:26" ht="18.75" customHeight="1" x14ac:dyDescent="0.2">
      <c r="B34" s="225" t="s">
        <v>145</v>
      </c>
      <c r="C34" s="161"/>
      <c r="D34" s="161"/>
      <c r="E34" s="161"/>
      <c r="F34" s="161"/>
      <c r="G34" s="161"/>
      <c r="H34" s="161"/>
      <c r="I34" s="161"/>
      <c r="J34" s="161"/>
      <c r="K34" s="161"/>
      <c r="L34" s="161"/>
      <c r="M34" s="161"/>
      <c r="N34" s="161"/>
      <c r="O34" s="161"/>
      <c r="P34" s="161"/>
      <c r="Q34" s="161"/>
      <c r="R34" s="161"/>
      <c r="S34" s="161"/>
      <c r="T34" s="161"/>
      <c r="U34" s="161"/>
      <c r="V34" s="161"/>
      <c r="W34" s="161"/>
      <c r="X34" s="98"/>
      <c r="Y34" s="98"/>
      <c r="Z34" s="98"/>
    </row>
    <row r="35" spans="2:26" s="77" customFormat="1" ht="53.25" customHeight="1" x14ac:dyDescent="0.2">
      <c r="B35" s="161" t="s">
        <v>146</v>
      </c>
      <c r="C35" s="161"/>
      <c r="D35" s="161"/>
      <c r="E35" s="161"/>
      <c r="F35" s="161"/>
      <c r="G35" s="161"/>
      <c r="H35" s="161"/>
      <c r="I35" s="161"/>
      <c r="J35" s="161"/>
      <c r="K35" s="161"/>
      <c r="L35" s="161"/>
      <c r="M35" s="161"/>
      <c r="N35" s="161"/>
      <c r="O35" s="161"/>
      <c r="P35" s="161"/>
      <c r="Q35" s="161"/>
      <c r="R35" s="161"/>
      <c r="S35" s="161"/>
      <c r="T35" s="161"/>
      <c r="U35" s="161"/>
      <c r="V35" s="161"/>
      <c r="W35" s="161"/>
    </row>
    <row r="36" spans="2:26" x14ac:dyDescent="0.2">
      <c r="G36" s="105"/>
      <c r="H36" s="105"/>
      <c r="I36" s="105"/>
      <c r="J36" s="105"/>
      <c r="K36" s="105"/>
      <c r="L36" s="105"/>
    </row>
    <row r="37" spans="2:26" ht="14.7" customHeight="1" x14ac:dyDescent="0.2">
      <c r="B37" s="104"/>
      <c r="C37" s="104"/>
      <c r="D37" s="104"/>
      <c r="E37" s="104"/>
      <c r="F37" s="104"/>
      <c r="G37" s="222"/>
      <c r="H37" s="222"/>
      <c r="I37" s="222"/>
      <c r="J37" s="222"/>
      <c r="K37" s="222"/>
      <c r="L37" s="222"/>
      <c r="T37" s="223"/>
      <c r="U37" s="223"/>
    </row>
    <row r="38" spans="2:26" x14ac:dyDescent="0.2">
      <c r="B38" s="104"/>
      <c r="C38" s="104"/>
      <c r="D38" s="104"/>
      <c r="E38" s="104"/>
      <c r="F38" s="104"/>
    </row>
  </sheetData>
  <mergeCells count="40">
    <mergeCell ref="AB8:AB10"/>
    <mergeCell ref="B34:W34"/>
    <mergeCell ref="B35:W35"/>
    <mergeCell ref="Q9:Q10"/>
    <mergeCell ref="R9:R10"/>
    <mergeCell ref="S8:S10"/>
    <mergeCell ref="T8:T10"/>
    <mergeCell ref="U8:U10"/>
    <mergeCell ref="V8:V10"/>
    <mergeCell ref="W8:W10"/>
    <mergeCell ref="X8:X10"/>
    <mergeCell ref="N8:N10"/>
    <mergeCell ref="O8:O10"/>
    <mergeCell ref="Y8:Y10"/>
    <mergeCell ref="M8:M10"/>
    <mergeCell ref="Z8:Z10"/>
    <mergeCell ref="F8:F10"/>
    <mergeCell ref="L8:L10"/>
    <mergeCell ref="G37:L37"/>
    <mergeCell ref="T37:U37"/>
    <mergeCell ref="B29:Q29"/>
    <mergeCell ref="B30:S30"/>
    <mergeCell ref="B31:S31"/>
    <mergeCell ref="B33:W33"/>
    <mergeCell ref="AA8:AA10"/>
    <mergeCell ref="B5:T5"/>
    <mergeCell ref="A1:N1"/>
    <mergeCell ref="H2:L2"/>
    <mergeCell ref="B3:T3"/>
    <mergeCell ref="P8:P10"/>
    <mergeCell ref="B6:J6"/>
    <mergeCell ref="B8:B10"/>
    <mergeCell ref="C8:C10"/>
    <mergeCell ref="D8:D10"/>
    <mergeCell ref="G8:G10"/>
    <mergeCell ref="H8:H10"/>
    <mergeCell ref="I8:I10"/>
    <mergeCell ref="J8:J10"/>
    <mergeCell ref="K8:K10"/>
    <mergeCell ref="E8:E10"/>
  </mergeCells>
  <dataValidations count="4">
    <dataValidation type="list" allowBlank="1" showInputMessage="1" showErrorMessage="1" sqref="WVK983046 L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L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L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L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L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L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L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L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L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L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L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L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L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L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L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xr:uid="{386F0AC8-6C4B-45C4-93C5-B78E4C5E7851}">
      <formula1>Taip</formula1>
    </dataValidation>
    <dataValidation type="list" showInputMessage="1" showErrorMessage="1" sqref="K6" xr:uid="{F8A0DC8E-1ECE-495B-836D-158490A3FE05}">
      <formula1>"Verslo įm. ir kt.(2), Kitos organizacijos(3),"</formula1>
    </dataValidation>
    <dataValidation type="list" allowBlank="1" showInputMessage="1" showErrorMessage="1" sqref="U12:U23" xr:uid="{378DAA46-246D-4879-A64B-583DAC178B94}">
      <formula1>"5,6"</formula1>
    </dataValidation>
    <dataValidation type="list" allowBlank="1" showInputMessage="1" showErrorMessage="1" sqref="J12:J23" xr:uid="{9886A9D1-9D98-4CD0-9B72-23389CA5E66E}">
      <formula1>"Terminuota, Neterminuota"</formula1>
    </dataValidation>
  </dataValidations>
  <hyperlinks>
    <hyperlink ref="B34" r:id="rId1" xr:uid="{CD2B7FA6-ADCB-422B-866E-407447EFE63C}"/>
    <hyperlink ref="B31" r:id="rId2" location="/  mėnesinis bruto" xr:uid="{D7DB79ED-F2DA-441E-A5EB-B6169D7186C9}"/>
    <hyperlink ref="B30" r:id="rId3" location="/  valandinis bruto" xr:uid="{2D8BA6F3-8486-4A0E-9909-17E260CF9A8A}"/>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21505" r:id="rId6" name="Button 1">
              <controlPr defaultSize="0" print="0" autoFill="0" autoPict="0" macro="[2]!InsertAndCopyRows2">
                <anchor moveWithCells="1" sizeWithCells="1">
                  <from>
                    <xdr:col>18</xdr:col>
                    <xdr:colOff>373380</xdr:colOff>
                    <xdr:row>1</xdr:row>
                    <xdr:rowOff>22860</xdr:rowOff>
                  </from>
                  <to>
                    <xdr:col>19</xdr:col>
                    <xdr:colOff>563880</xdr:colOff>
                    <xdr:row>2</xdr:row>
                    <xdr:rowOff>15240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E83E5-C663-452B-ACF6-DAF41B11996B}">
  <dimension ref="A1:IZ49"/>
  <sheetViews>
    <sheetView tabSelected="1" topLeftCell="A9" workbookViewId="0">
      <selection activeCell="H37" sqref="H37"/>
    </sheetView>
  </sheetViews>
  <sheetFormatPr defaultRowHeight="12.6" x14ac:dyDescent="0.2"/>
  <cols>
    <col min="1" max="1" width="1.5546875" style="110" customWidth="1"/>
    <col min="2" max="2" width="8.33203125" style="110" customWidth="1"/>
    <col min="3" max="3" width="13" style="110" customWidth="1"/>
    <col min="4" max="4" width="12.5546875" style="110" customWidth="1"/>
    <col min="5" max="5" width="14.5546875" style="110" customWidth="1"/>
    <col min="6" max="6" width="21.6640625" style="110" customWidth="1"/>
    <col min="7" max="7" width="19" style="110" customWidth="1"/>
    <col min="8" max="9" width="14.88671875" style="110" customWidth="1"/>
    <col min="10" max="10" width="14.33203125" style="110" customWidth="1"/>
    <col min="11" max="11" width="19.109375" style="110" customWidth="1"/>
    <col min="12" max="12" width="14.5546875" style="110" customWidth="1"/>
    <col min="13" max="13" width="16.109375" style="110" customWidth="1"/>
    <col min="14" max="14" width="13.33203125" style="110" customWidth="1"/>
    <col min="15" max="15" width="11.109375" style="110" customWidth="1"/>
    <col min="16" max="16" width="10.88671875" style="110" customWidth="1"/>
    <col min="17" max="17" width="10.6640625" style="110" hidden="1" customWidth="1"/>
    <col min="18" max="18" width="0.33203125" style="110" hidden="1" customWidth="1"/>
    <col min="19" max="19" width="17.33203125" style="110" customWidth="1"/>
    <col min="20" max="20" width="13" style="110" customWidth="1"/>
    <col min="21" max="21" width="11.33203125" style="110" customWidth="1"/>
    <col min="22" max="22" width="11.109375" style="110" customWidth="1"/>
    <col min="23" max="23" width="12.5546875" style="110" customWidth="1"/>
    <col min="24" max="25" width="14.33203125" style="110" customWidth="1"/>
    <col min="26" max="26" width="16.6640625" style="110" customWidth="1"/>
    <col min="27" max="27" width="52.5546875" style="110" customWidth="1"/>
    <col min="28" max="28" width="55.6640625" style="110" customWidth="1"/>
    <col min="29" max="29" width="16.88671875" style="110" customWidth="1"/>
    <col min="30" max="255" width="8.88671875" style="110"/>
    <col min="256" max="256" width="9.44140625" style="110" customWidth="1"/>
    <col min="257" max="257" width="23.33203125" style="110" customWidth="1"/>
    <col min="258" max="258" width="19" style="110" customWidth="1"/>
    <col min="259" max="259" width="13.33203125" style="110" customWidth="1"/>
    <col min="260" max="260" width="11.88671875" style="110" customWidth="1"/>
    <col min="261" max="261" width="10.44140625" style="110" customWidth="1"/>
    <col min="262" max="263" width="9.88671875" style="110" customWidth="1"/>
    <col min="264" max="264" width="11.6640625" style="110" customWidth="1"/>
    <col min="265" max="265" width="13" style="110" customWidth="1"/>
    <col min="266" max="266" width="12.5546875" style="110" customWidth="1"/>
    <col min="267" max="267" width="12" style="110" customWidth="1"/>
    <col min="268" max="268" width="12.33203125" style="110" customWidth="1"/>
    <col min="269" max="269" width="15.109375" style="110" customWidth="1"/>
    <col min="270" max="270" width="12.33203125" style="110" customWidth="1"/>
    <col min="271" max="271" width="11.109375" style="110" customWidth="1"/>
    <col min="272" max="272" width="12.33203125" style="110" customWidth="1"/>
    <col min="273" max="273" width="13.6640625" style="110" customWidth="1"/>
    <col min="274" max="274" width="15.33203125" style="110" customWidth="1"/>
    <col min="275" max="275" width="11.33203125" style="110" customWidth="1"/>
    <col min="276" max="511" width="8.88671875" style="110"/>
    <col min="512" max="512" width="9.44140625" style="110" customWidth="1"/>
    <col min="513" max="513" width="23.33203125" style="110" customWidth="1"/>
    <col min="514" max="514" width="19" style="110" customWidth="1"/>
    <col min="515" max="515" width="13.33203125" style="110" customWidth="1"/>
    <col min="516" max="516" width="11.88671875" style="110" customWidth="1"/>
    <col min="517" max="517" width="10.44140625" style="110" customWidth="1"/>
    <col min="518" max="519" width="9.88671875" style="110" customWidth="1"/>
    <col min="520" max="520" width="11.6640625" style="110" customWidth="1"/>
    <col min="521" max="521" width="13" style="110" customWidth="1"/>
    <col min="522" max="522" width="12.5546875" style="110" customWidth="1"/>
    <col min="523" max="523" width="12" style="110" customWidth="1"/>
    <col min="524" max="524" width="12.33203125" style="110" customWidth="1"/>
    <col min="525" max="525" width="15.109375" style="110" customWidth="1"/>
    <col min="526" max="526" width="12.33203125" style="110" customWidth="1"/>
    <col min="527" max="527" width="11.109375" style="110" customWidth="1"/>
    <col min="528" max="528" width="12.33203125" style="110" customWidth="1"/>
    <col min="529" max="529" width="13.6640625" style="110" customWidth="1"/>
    <col min="530" max="530" width="15.33203125" style="110" customWidth="1"/>
    <col min="531" max="531" width="11.33203125" style="110" customWidth="1"/>
    <col min="532" max="767" width="8.88671875" style="110"/>
    <col min="768" max="768" width="9.44140625" style="110" customWidth="1"/>
    <col min="769" max="769" width="23.33203125" style="110" customWidth="1"/>
    <col min="770" max="770" width="19" style="110" customWidth="1"/>
    <col min="771" max="771" width="13.33203125" style="110" customWidth="1"/>
    <col min="772" max="772" width="11.88671875" style="110" customWidth="1"/>
    <col min="773" max="773" width="10.44140625" style="110" customWidth="1"/>
    <col min="774" max="775" width="9.88671875" style="110" customWidth="1"/>
    <col min="776" max="776" width="11.6640625" style="110" customWidth="1"/>
    <col min="777" max="777" width="13" style="110" customWidth="1"/>
    <col min="778" max="778" width="12.5546875" style="110" customWidth="1"/>
    <col min="779" max="779" width="12" style="110" customWidth="1"/>
    <col min="780" max="780" width="12.33203125" style="110" customWidth="1"/>
    <col min="781" max="781" width="15.109375" style="110" customWidth="1"/>
    <col min="782" max="782" width="12.33203125" style="110" customWidth="1"/>
    <col min="783" max="783" width="11.109375" style="110" customWidth="1"/>
    <col min="784" max="784" width="12.33203125" style="110" customWidth="1"/>
    <col min="785" max="785" width="13.6640625" style="110" customWidth="1"/>
    <col min="786" max="786" width="15.33203125" style="110" customWidth="1"/>
    <col min="787" max="787" width="11.33203125" style="110" customWidth="1"/>
    <col min="788" max="1023" width="8.88671875" style="110"/>
    <col min="1024" max="1024" width="9.44140625" style="110" customWidth="1"/>
    <col min="1025" max="1025" width="23.33203125" style="110" customWidth="1"/>
    <col min="1026" max="1026" width="19" style="110" customWidth="1"/>
    <col min="1027" max="1027" width="13.33203125" style="110" customWidth="1"/>
    <col min="1028" max="1028" width="11.88671875" style="110" customWidth="1"/>
    <col min="1029" max="1029" width="10.44140625" style="110" customWidth="1"/>
    <col min="1030" max="1031" width="9.88671875" style="110" customWidth="1"/>
    <col min="1032" max="1032" width="11.6640625" style="110" customWidth="1"/>
    <col min="1033" max="1033" width="13" style="110" customWidth="1"/>
    <col min="1034" max="1034" width="12.5546875" style="110" customWidth="1"/>
    <col min="1035" max="1035" width="12" style="110" customWidth="1"/>
    <col min="1036" max="1036" width="12.33203125" style="110" customWidth="1"/>
    <col min="1037" max="1037" width="15.109375" style="110" customWidth="1"/>
    <col min="1038" max="1038" width="12.33203125" style="110" customWidth="1"/>
    <col min="1039" max="1039" width="11.109375" style="110" customWidth="1"/>
    <col min="1040" max="1040" width="12.33203125" style="110" customWidth="1"/>
    <col min="1041" max="1041" width="13.6640625" style="110" customWidth="1"/>
    <col min="1042" max="1042" width="15.33203125" style="110" customWidth="1"/>
    <col min="1043" max="1043" width="11.33203125" style="110" customWidth="1"/>
    <col min="1044" max="1279" width="8.88671875" style="110"/>
    <col min="1280" max="1280" width="9.44140625" style="110" customWidth="1"/>
    <col min="1281" max="1281" width="23.33203125" style="110" customWidth="1"/>
    <col min="1282" max="1282" width="19" style="110" customWidth="1"/>
    <col min="1283" max="1283" width="13.33203125" style="110" customWidth="1"/>
    <col min="1284" max="1284" width="11.88671875" style="110" customWidth="1"/>
    <col min="1285" max="1285" width="10.44140625" style="110" customWidth="1"/>
    <col min="1286" max="1287" width="9.88671875" style="110" customWidth="1"/>
    <col min="1288" max="1288" width="11.6640625" style="110" customWidth="1"/>
    <col min="1289" max="1289" width="13" style="110" customWidth="1"/>
    <col min="1290" max="1290" width="12.5546875" style="110" customWidth="1"/>
    <col min="1291" max="1291" width="12" style="110" customWidth="1"/>
    <col min="1292" max="1292" width="12.33203125" style="110" customWidth="1"/>
    <col min="1293" max="1293" width="15.109375" style="110" customWidth="1"/>
    <col min="1294" max="1294" width="12.33203125" style="110" customWidth="1"/>
    <col min="1295" max="1295" width="11.109375" style="110" customWidth="1"/>
    <col min="1296" max="1296" width="12.33203125" style="110" customWidth="1"/>
    <col min="1297" max="1297" width="13.6640625" style="110" customWidth="1"/>
    <col min="1298" max="1298" width="15.33203125" style="110" customWidth="1"/>
    <col min="1299" max="1299" width="11.33203125" style="110" customWidth="1"/>
    <col min="1300" max="1535" width="8.88671875" style="110"/>
    <col min="1536" max="1536" width="9.44140625" style="110" customWidth="1"/>
    <col min="1537" max="1537" width="23.33203125" style="110" customWidth="1"/>
    <col min="1538" max="1538" width="19" style="110" customWidth="1"/>
    <col min="1539" max="1539" width="13.33203125" style="110" customWidth="1"/>
    <col min="1540" max="1540" width="11.88671875" style="110" customWidth="1"/>
    <col min="1541" max="1541" width="10.44140625" style="110" customWidth="1"/>
    <col min="1542" max="1543" width="9.88671875" style="110" customWidth="1"/>
    <col min="1544" max="1544" width="11.6640625" style="110" customWidth="1"/>
    <col min="1545" max="1545" width="13" style="110" customWidth="1"/>
    <col min="1546" max="1546" width="12.5546875" style="110" customWidth="1"/>
    <col min="1547" max="1547" width="12" style="110" customWidth="1"/>
    <col min="1548" max="1548" width="12.33203125" style="110" customWidth="1"/>
    <col min="1549" max="1549" width="15.109375" style="110" customWidth="1"/>
    <col min="1550" max="1550" width="12.33203125" style="110" customWidth="1"/>
    <col min="1551" max="1551" width="11.109375" style="110" customWidth="1"/>
    <col min="1552" max="1552" width="12.33203125" style="110" customWidth="1"/>
    <col min="1553" max="1553" width="13.6640625" style="110" customWidth="1"/>
    <col min="1554" max="1554" width="15.33203125" style="110" customWidth="1"/>
    <col min="1555" max="1555" width="11.33203125" style="110" customWidth="1"/>
    <col min="1556" max="1791" width="8.88671875" style="110"/>
    <col min="1792" max="1792" width="9.44140625" style="110" customWidth="1"/>
    <col min="1793" max="1793" width="23.33203125" style="110" customWidth="1"/>
    <col min="1794" max="1794" width="19" style="110" customWidth="1"/>
    <col min="1795" max="1795" width="13.33203125" style="110" customWidth="1"/>
    <col min="1796" max="1796" width="11.88671875" style="110" customWidth="1"/>
    <col min="1797" max="1797" width="10.44140625" style="110" customWidth="1"/>
    <col min="1798" max="1799" width="9.88671875" style="110" customWidth="1"/>
    <col min="1800" max="1800" width="11.6640625" style="110" customWidth="1"/>
    <col min="1801" max="1801" width="13" style="110" customWidth="1"/>
    <col min="1802" max="1802" width="12.5546875" style="110" customWidth="1"/>
    <col min="1803" max="1803" width="12" style="110" customWidth="1"/>
    <col min="1804" max="1804" width="12.33203125" style="110" customWidth="1"/>
    <col min="1805" max="1805" width="15.109375" style="110" customWidth="1"/>
    <col min="1806" max="1806" width="12.33203125" style="110" customWidth="1"/>
    <col min="1807" max="1807" width="11.109375" style="110" customWidth="1"/>
    <col min="1808" max="1808" width="12.33203125" style="110" customWidth="1"/>
    <col min="1809" max="1809" width="13.6640625" style="110" customWidth="1"/>
    <col min="1810" max="1810" width="15.33203125" style="110" customWidth="1"/>
    <col min="1811" max="1811" width="11.33203125" style="110" customWidth="1"/>
    <col min="1812" max="2047" width="8.88671875" style="110"/>
    <col min="2048" max="2048" width="9.44140625" style="110" customWidth="1"/>
    <col min="2049" max="2049" width="23.33203125" style="110" customWidth="1"/>
    <col min="2050" max="2050" width="19" style="110" customWidth="1"/>
    <col min="2051" max="2051" width="13.33203125" style="110" customWidth="1"/>
    <col min="2052" max="2052" width="11.88671875" style="110" customWidth="1"/>
    <col min="2053" max="2053" width="10.44140625" style="110" customWidth="1"/>
    <col min="2054" max="2055" width="9.88671875" style="110" customWidth="1"/>
    <col min="2056" max="2056" width="11.6640625" style="110" customWidth="1"/>
    <col min="2057" max="2057" width="13" style="110" customWidth="1"/>
    <col min="2058" max="2058" width="12.5546875" style="110" customWidth="1"/>
    <col min="2059" max="2059" width="12" style="110" customWidth="1"/>
    <col min="2060" max="2060" width="12.33203125" style="110" customWidth="1"/>
    <col min="2061" max="2061" width="15.109375" style="110" customWidth="1"/>
    <col min="2062" max="2062" width="12.33203125" style="110" customWidth="1"/>
    <col min="2063" max="2063" width="11.109375" style="110" customWidth="1"/>
    <col min="2064" max="2064" width="12.33203125" style="110" customWidth="1"/>
    <col min="2065" max="2065" width="13.6640625" style="110" customWidth="1"/>
    <col min="2066" max="2066" width="15.33203125" style="110" customWidth="1"/>
    <col min="2067" max="2067" width="11.33203125" style="110" customWidth="1"/>
    <col min="2068" max="2303" width="8.88671875" style="110"/>
    <col min="2304" max="2304" width="9.44140625" style="110" customWidth="1"/>
    <col min="2305" max="2305" width="23.33203125" style="110" customWidth="1"/>
    <col min="2306" max="2306" width="19" style="110" customWidth="1"/>
    <col min="2307" max="2307" width="13.33203125" style="110" customWidth="1"/>
    <col min="2308" max="2308" width="11.88671875" style="110" customWidth="1"/>
    <col min="2309" max="2309" width="10.44140625" style="110" customWidth="1"/>
    <col min="2310" max="2311" width="9.88671875" style="110" customWidth="1"/>
    <col min="2312" max="2312" width="11.6640625" style="110" customWidth="1"/>
    <col min="2313" max="2313" width="13" style="110" customWidth="1"/>
    <col min="2314" max="2314" width="12.5546875" style="110" customWidth="1"/>
    <col min="2315" max="2315" width="12" style="110" customWidth="1"/>
    <col min="2316" max="2316" width="12.33203125" style="110" customWidth="1"/>
    <col min="2317" max="2317" width="15.109375" style="110" customWidth="1"/>
    <col min="2318" max="2318" width="12.33203125" style="110" customWidth="1"/>
    <col min="2319" max="2319" width="11.109375" style="110" customWidth="1"/>
    <col min="2320" max="2320" width="12.33203125" style="110" customWidth="1"/>
    <col min="2321" max="2321" width="13.6640625" style="110" customWidth="1"/>
    <col min="2322" max="2322" width="15.33203125" style="110" customWidth="1"/>
    <col min="2323" max="2323" width="11.33203125" style="110" customWidth="1"/>
    <col min="2324" max="2559" width="8.88671875" style="110"/>
    <col min="2560" max="2560" width="9.44140625" style="110" customWidth="1"/>
    <col min="2561" max="2561" width="23.33203125" style="110" customWidth="1"/>
    <col min="2562" max="2562" width="19" style="110" customWidth="1"/>
    <col min="2563" max="2563" width="13.33203125" style="110" customWidth="1"/>
    <col min="2564" max="2564" width="11.88671875" style="110" customWidth="1"/>
    <col min="2565" max="2565" width="10.44140625" style="110" customWidth="1"/>
    <col min="2566" max="2567" width="9.88671875" style="110" customWidth="1"/>
    <col min="2568" max="2568" width="11.6640625" style="110" customWidth="1"/>
    <col min="2569" max="2569" width="13" style="110" customWidth="1"/>
    <col min="2570" max="2570" width="12.5546875" style="110" customWidth="1"/>
    <col min="2571" max="2571" width="12" style="110" customWidth="1"/>
    <col min="2572" max="2572" width="12.33203125" style="110" customWidth="1"/>
    <col min="2573" max="2573" width="15.109375" style="110" customWidth="1"/>
    <col min="2574" max="2574" width="12.33203125" style="110" customWidth="1"/>
    <col min="2575" max="2575" width="11.109375" style="110" customWidth="1"/>
    <col min="2576" max="2576" width="12.33203125" style="110" customWidth="1"/>
    <col min="2577" max="2577" width="13.6640625" style="110" customWidth="1"/>
    <col min="2578" max="2578" width="15.33203125" style="110" customWidth="1"/>
    <col min="2579" max="2579" width="11.33203125" style="110" customWidth="1"/>
    <col min="2580" max="2815" width="8.88671875" style="110"/>
    <col min="2816" max="2816" width="9.44140625" style="110" customWidth="1"/>
    <col min="2817" max="2817" width="23.33203125" style="110" customWidth="1"/>
    <col min="2818" max="2818" width="19" style="110" customWidth="1"/>
    <col min="2819" max="2819" width="13.33203125" style="110" customWidth="1"/>
    <col min="2820" max="2820" width="11.88671875" style="110" customWidth="1"/>
    <col min="2821" max="2821" width="10.44140625" style="110" customWidth="1"/>
    <col min="2822" max="2823" width="9.88671875" style="110" customWidth="1"/>
    <col min="2824" max="2824" width="11.6640625" style="110" customWidth="1"/>
    <col min="2825" max="2825" width="13" style="110" customWidth="1"/>
    <col min="2826" max="2826" width="12.5546875" style="110" customWidth="1"/>
    <col min="2827" max="2827" width="12" style="110" customWidth="1"/>
    <col min="2828" max="2828" width="12.33203125" style="110" customWidth="1"/>
    <col min="2829" max="2829" width="15.109375" style="110" customWidth="1"/>
    <col min="2830" max="2830" width="12.33203125" style="110" customWidth="1"/>
    <col min="2831" max="2831" width="11.109375" style="110" customWidth="1"/>
    <col min="2832" max="2832" width="12.33203125" style="110" customWidth="1"/>
    <col min="2833" max="2833" width="13.6640625" style="110" customWidth="1"/>
    <col min="2834" max="2834" width="15.33203125" style="110" customWidth="1"/>
    <col min="2835" max="2835" width="11.33203125" style="110" customWidth="1"/>
    <col min="2836" max="3071" width="8.88671875" style="110"/>
    <col min="3072" max="3072" width="9.44140625" style="110" customWidth="1"/>
    <col min="3073" max="3073" width="23.33203125" style="110" customWidth="1"/>
    <col min="3074" max="3074" width="19" style="110" customWidth="1"/>
    <col min="3075" max="3075" width="13.33203125" style="110" customWidth="1"/>
    <col min="3076" max="3076" width="11.88671875" style="110" customWidth="1"/>
    <col min="3077" max="3077" width="10.44140625" style="110" customWidth="1"/>
    <col min="3078" max="3079" width="9.88671875" style="110" customWidth="1"/>
    <col min="3080" max="3080" width="11.6640625" style="110" customWidth="1"/>
    <col min="3081" max="3081" width="13" style="110" customWidth="1"/>
    <col min="3082" max="3082" width="12.5546875" style="110" customWidth="1"/>
    <col min="3083" max="3083" width="12" style="110" customWidth="1"/>
    <col min="3084" max="3084" width="12.33203125" style="110" customWidth="1"/>
    <col min="3085" max="3085" width="15.109375" style="110" customWidth="1"/>
    <col min="3086" max="3086" width="12.33203125" style="110" customWidth="1"/>
    <col min="3087" max="3087" width="11.109375" style="110" customWidth="1"/>
    <col min="3088" max="3088" width="12.33203125" style="110" customWidth="1"/>
    <col min="3089" max="3089" width="13.6640625" style="110" customWidth="1"/>
    <col min="3090" max="3090" width="15.33203125" style="110" customWidth="1"/>
    <col min="3091" max="3091" width="11.33203125" style="110" customWidth="1"/>
    <col min="3092" max="3327" width="8.88671875" style="110"/>
    <col min="3328" max="3328" width="9.44140625" style="110" customWidth="1"/>
    <col min="3329" max="3329" width="23.33203125" style="110" customWidth="1"/>
    <col min="3330" max="3330" width="19" style="110" customWidth="1"/>
    <col min="3331" max="3331" width="13.33203125" style="110" customWidth="1"/>
    <col min="3332" max="3332" width="11.88671875" style="110" customWidth="1"/>
    <col min="3333" max="3333" width="10.44140625" style="110" customWidth="1"/>
    <col min="3334" max="3335" width="9.88671875" style="110" customWidth="1"/>
    <col min="3336" max="3336" width="11.6640625" style="110" customWidth="1"/>
    <col min="3337" max="3337" width="13" style="110" customWidth="1"/>
    <col min="3338" max="3338" width="12.5546875" style="110" customWidth="1"/>
    <col min="3339" max="3339" width="12" style="110" customWidth="1"/>
    <col min="3340" max="3340" width="12.33203125" style="110" customWidth="1"/>
    <col min="3341" max="3341" width="15.109375" style="110" customWidth="1"/>
    <col min="3342" max="3342" width="12.33203125" style="110" customWidth="1"/>
    <col min="3343" max="3343" width="11.109375" style="110" customWidth="1"/>
    <col min="3344" max="3344" width="12.33203125" style="110" customWidth="1"/>
    <col min="3345" max="3345" width="13.6640625" style="110" customWidth="1"/>
    <col min="3346" max="3346" width="15.33203125" style="110" customWidth="1"/>
    <col min="3347" max="3347" width="11.33203125" style="110" customWidth="1"/>
    <col min="3348" max="3583" width="8.88671875" style="110"/>
    <col min="3584" max="3584" width="9.44140625" style="110" customWidth="1"/>
    <col min="3585" max="3585" width="23.33203125" style="110" customWidth="1"/>
    <col min="3586" max="3586" width="19" style="110" customWidth="1"/>
    <col min="3587" max="3587" width="13.33203125" style="110" customWidth="1"/>
    <col min="3588" max="3588" width="11.88671875" style="110" customWidth="1"/>
    <col min="3589" max="3589" width="10.44140625" style="110" customWidth="1"/>
    <col min="3590" max="3591" width="9.88671875" style="110" customWidth="1"/>
    <col min="3592" max="3592" width="11.6640625" style="110" customWidth="1"/>
    <col min="3593" max="3593" width="13" style="110" customWidth="1"/>
    <col min="3594" max="3594" width="12.5546875" style="110" customWidth="1"/>
    <col min="3595" max="3595" width="12" style="110" customWidth="1"/>
    <col min="3596" max="3596" width="12.33203125" style="110" customWidth="1"/>
    <col min="3597" max="3597" width="15.109375" style="110" customWidth="1"/>
    <col min="3598" max="3598" width="12.33203125" style="110" customWidth="1"/>
    <col min="3599" max="3599" width="11.109375" style="110" customWidth="1"/>
    <col min="3600" max="3600" width="12.33203125" style="110" customWidth="1"/>
    <col min="3601" max="3601" width="13.6640625" style="110" customWidth="1"/>
    <col min="3602" max="3602" width="15.33203125" style="110" customWidth="1"/>
    <col min="3603" max="3603" width="11.33203125" style="110" customWidth="1"/>
    <col min="3604" max="3839" width="8.88671875" style="110"/>
    <col min="3840" max="3840" width="9.44140625" style="110" customWidth="1"/>
    <col min="3841" max="3841" width="23.33203125" style="110" customWidth="1"/>
    <col min="3842" max="3842" width="19" style="110" customWidth="1"/>
    <col min="3843" max="3843" width="13.33203125" style="110" customWidth="1"/>
    <col min="3844" max="3844" width="11.88671875" style="110" customWidth="1"/>
    <col min="3845" max="3845" width="10.44140625" style="110" customWidth="1"/>
    <col min="3846" max="3847" width="9.88671875" style="110" customWidth="1"/>
    <col min="3848" max="3848" width="11.6640625" style="110" customWidth="1"/>
    <col min="3849" max="3849" width="13" style="110" customWidth="1"/>
    <col min="3850" max="3850" width="12.5546875" style="110" customWidth="1"/>
    <col min="3851" max="3851" width="12" style="110" customWidth="1"/>
    <col min="3852" max="3852" width="12.33203125" style="110" customWidth="1"/>
    <col min="3853" max="3853" width="15.109375" style="110" customWidth="1"/>
    <col min="3854" max="3854" width="12.33203125" style="110" customWidth="1"/>
    <col min="3855" max="3855" width="11.109375" style="110" customWidth="1"/>
    <col min="3856" max="3856" width="12.33203125" style="110" customWidth="1"/>
    <col min="3857" max="3857" width="13.6640625" style="110" customWidth="1"/>
    <col min="3858" max="3858" width="15.33203125" style="110" customWidth="1"/>
    <col min="3859" max="3859" width="11.33203125" style="110" customWidth="1"/>
    <col min="3860" max="4095" width="8.88671875" style="110"/>
    <col min="4096" max="4096" width="9.44140625" style="110" customWidth="1"/>
    <col min="4097" max="4097" width="23.33203125" style="110" customWidth="1"/>
    <col min="4098" max="4098" width="19" style="110" customWidth="1"/>
    <col min="4099" max="4099" width="13.33203125" style="110" customWidth="1"/>
    <col min="4100" max="4100" width="11.88671875" style="110" customWidth="1"/>
    <col min="4101" max="4101" width="10.44140625" style="110" customWidth="1"/>
    <col min="4102" max="4103" width="9.88671875" style="110" customWidth="1"/>
    <col min="4104" max="4104" width="11.6640625" style="110" customWidth="1"/>
    <col min="4105" max="4105" width="13" style="110" customWidth="1"/>
    <col min="4106" max="4106" width="12.5546875" style="110" customWidth="1"/>
    <col min="4107" max="4107" width="12" style="110" customWidth="1"/>
    <col min="4108" max="4108" width="12.33203125" style="110" customWidth="1"/>
    <col min="4109" max="4109" width="15.109375" style="110" customWidth="1"/>
    <col min="4110" max="4110" width="12.33203125" style="110" customWidth="1"/>
    <col min="4111" max="4111" width="11.109375" style="110" customWidth="1"/>
    <col min="4112" max="4112" width="12.33203125" style="110" customWidth="1"/>
    <col min="4113" max="4113" width="13.6640625" style="110" customWidth="1"/>
    <col min="4114" max="4114" width="15.33203125" style="110" customWidth="1"/>
    <col min="4115" max="4115" width="11.33203125" style="110" customWidth="1"/>
    <col min="4116" max="4351" width="8.88671875" style="110"/>
    <col min="4352" max="4352" width="9.44140625" style="110" customWidth="1"/>
    <col min="4353" max="4353" width="23.33203125" style="110" customWidth="1"/>
    <col min="4354" max="4354" width="19" style="110" customWidth="1"/>
    <col min="4355" max="4355" width="13.33203125" style="110" customWidth="1"/>
    <col min="4356" max="4356" width="11.88671875" style="110" customWidth="1"/>
    <col min="4357" max="4357" width="10.44140625" style="110" customWidth="1"/>
    <col min="4358" max="4359" width="9.88671875" style="110" customWidth="1"/>
    <col min="4360" max="4360" width="11.6640625" style="110" customWidth="1"/>
    <col min="4361" max="4361" width="13" style="110" customWidth="1"/>
    <col min="4362" max="4362" width="12.5546875" style="110" customWidth="1"/>
    <col min="4363" max="4363" width="12" style="110" customWidth="1"/>
    <col min="4364" max="4364" width="12.33203125" style="110" customWidth="1"/>
    <col min="4365" max="4365" width="15.109375" style="110" customWidth="1"/>
    <col min="4366" max="4366" width="12.33203125" style="110" customWidth="1"/>
    <col min="4367" max="4367" width="11.109375" style="110" customWidth="1"/>
    <col min="4368" max="4368" width="12.33203125" style="110" customWidth="1"/>
    <col min="4369" max="4369" width="13.6640625" style="110" customWidth="1"/>
    <col min="4370" max="4370" width="15.33203125" style="110" customWidth="1"/>
    <col min="4371" max="4371" width="11.33203125" style="110" customWidth="1"/>
    <col min="4372" max="4607" width="8.88671875" style="110"/>
    <col min="4608" max="4608" width="9.44140625" style="110" customWidth="1"/>
    <col min="4609" max="4609" width="23.33203125" style="110" customWidth="1"/>
    <col min="4610" max="4610" width="19" style="110" customWidth="1"/>
    <col min="4611" max="4611" width="13.33203125" style="110" customWidth="1"/>
    <col min="4612" max="4612" width="11.88671875" style="110" customWidth="1"/>
    <col min="4613" max="4613" width="10.44140625" style="110" customWidth="1"/>
    <col min="4614" max="4615" width="9.88671875" style="110" customWidth="1"/>
    <col min="4616" max="4616" width="11.6640625" style="110" customWidth="1"/>
    <col min="4617" max="4617" width="13" style="110" customWidth="1"/>
    <col min="4618" max="4618" width="12.5546875" style="110" customWidth="1"/>
    <col min="4619" max="4619" width="12" style="110" customWidth="1"/>
    <col min="4620" max="4620" width="12.33203125" style="110" customWidth="1"/>
    <col min="4621" max="4621" width="15.109375" style="110" customWidth="1"/>
    <col min="4622" max="4622" width="12.33203125" style="110" customWidth="1"/>
    <col min="4623" max="4623" width="11.109375" style="110" customWidth="1"/>
    <col min="4624" max="4624" width="12.33203125" style="110" customWidth="1"/>
    <col min="4625" max="4625" width="13.6640625" style="110" customWidth="1"/>
    <col min="4626" max="4626" width="15.33203125" style="110" customWidth="1"/>
    <col min="4627" max="4627" width="11.33203125" style="110" customWidth="1"/>
    <col min="4628" max="4863" width="8.88671875" style="110"/>
    <col min="4864" max="4864" width="9.44140625" style="110" customWidth="1"/>
    <col min="4865" max="4865" width="23.33203125" style="110" customWidth="1"/>
    <col min="4866" max="4866" width="19" style="110" customWidth="1"/>
    <col min="4867" max="4867" width="13.33203125" style="110" customWidth="1"/>
    <col min="4868" max="4868" width="11.88671875" style="110" customWidth="1"/>
    <col min="4869" max="4869" width="10.44140625" style="110" customWidth="1"/>
    <col min="4870" max="4871" width="9.88671875" style="110" customWidth="1"/>
    <col min="4872" max="4872" width="11.6640625" style="110" customWidth="1"/>
    <col min="4873" max="4873" width="13" style="110" customWidth="1"/>
    <col min="4874" max="4874" width="12.5546875" style="110" customWidth="1"/>
    <col min="4875" max="4875" width="12" style="110" customWidth="1"/>
    <col min="4876" max="4876" width="12.33203125" style="110" customWidth="1"/>
    <col min="4877" max="4877" width="15.109375" style="110" customWidth="1"/>
    <col min="4878" max="4878" width="12.33203125" style="110" customWidth="1"/>
    <col min="4879" max="4879" width="11.109375" style="110" customWidth="1"/>
    <col min="4880" max="4880" width="12.33203125" style="110" customWidth="1"/>
    <col min="4881" max="4881" width="13.6640625" style="110" customWidth="1"/>
    <col min="4882" max="4882" width="15.33203125" style="110" customWidth="1"/>
    <col min="4883" max="4883" width="11.33203125" style="110" customWidth="1"/>
    <col min="4884" max="5119" width="8.88671875" style="110"/>
    <col min="5120" max="5120" width="9.44140625" style="110" customWidth="1"/>
    <col min="5121" max="5121" width="23.33203125" style="110" customWidth="1"/>
    <col min="5122" max="5122" width="19" style="110" customWidth="1"/>
    <col min="5123" max="5123" width="13.33203125" style="110" customWidth="1"/>
    <col min="5124" max="5124" width="11.88671875" style="110" customWidth="1"/>
    <col min="5125" max="5125" width="10.44140625" style="110" customWidth="1"/>
    <col min="5126" max="5127" width="9.88671875" style="110" customWidth="1"/>
    <col min="5128" max="5128" width="11.6640625" style="110" customWidth="1"/>
    <col min="5129" max="5129" width="13" style="110" customWidth="1"/>
    <col min="5130" max="5130" width="12.5546875" style="110" customWidth="1"/>
    <col min="5131" max="5131" width="12" style="110" customWidth="1"/>
    <col min="5132" max="5132" width="12.33203125" style="110" customWidth="1"/>
    <col min="5133" max="5133" width="15.109375" style="110" customWidth="1"/>
    <col min="5134" max="5134" width="12.33203125" style="110" customWidth="1"/>
    <col min="5135" max="5135" width="11.109375" style="110" customWidth="1"/>
    <col min="5136" max="5136" width="12.33203125" style="110" customWidth="1"/>
    <col min="5137" max="5137" width="13.6640625" style="110" customWidth="1"/>
    <col min="5138" max="5138" width="15.33203125" style="110" customWidth="1"/>
    <col min="5139" max="5139" width="11.33203125" style="110" customWidth="1"/>
    <col min="5140" max="5375" width="8.88671875" style="110"/>
    <col min="5376" max="5376" width="9.44140625" style="110" customWidth="1"/>
    <col min="5377" max="5377" width="23.33203125" style="110" customWidth="1"/>
    <col min="5378" max="5378" width="19" style="110" customWidth="1"/>
    <col min="5379" max="5379" width="13.33203125" style="110" customWidth="1"/>
    <col min="5380" max="5380" width="11.88671875" style="110" customWidth="1"/>
    <col min="5381" max="5381" width="10.44140625" style="110" customWidth="1"/>
    <col min="5382" max="5383" width="9.88671875" style="110" customWidth="1"/>
    <col min="5384" max="5384" width="11.6640625" style="110" customWidth="1"/>
    <col min="5385" max="5385" width="13" style="110" customWidth="1"/>
    <col min="5386" max="5386" width="12.5546875" style="110" customWidth="1"/>
    <col min="5387" max="5387" width="12" style="110" customWidth="1"/>
    <col min="5388" max="5388" width="12.33203125" style="110" customWidth="1"/>
    <col min="5389" max="5389" width="15.109375" style="110" customWidth="1"/>
    <col min="5390" max="5390" width="12.33203125" style="110" customWidth="1"/>
    <col min="5391" max="5391" width="11.109375" style="110" customWidth="1"/>
    <col min="5392" max="5392" width="12.33203125" style="110" customWidth="1"/>
    <col min="5393" max="5393" width="13.6640625" style="110" customWidth="1"/>
    <col min="5394" max="5394" width="15.33203125" style="110" customWidth="1"/>
    <col min="5395" max="5395" width="11.33203125" style="110" customWidth="1"/>
    <col min="5396" max="5631" width="8.88671875" style="110"/>
    <col min="5632" max="5632" width="9.44140625" style="110" customWidth="1"/>
    <col min="5633" max="5633" width="23.33203125" style="110" customWidth="1"/>
    <col min="5634" max="5634" width="19" style="110" customWidth="1"/>
    <col min="5635" max="5635" width="13.33203125" style="110" customWidth="1"/>
    <col min="5636" max="5636" width="11.88671875" style="110" customWidth="1"/>
    <col min="5637" max="5637" width="10.44140625" style="110" customWidth="1"/>
    <col min="5638" max="5639" width="9.88671875" style="110" customWidth="1"/>
    <col min="5640" max="5640" width="11.6640625" style="110" customWidth="1"/>
    <col min="5641" max="5641" width="13" style="110" customWidth="1"/>
    <col min="5642" max="5642" width="12.5546875" style="110" customWidth="1"/>
    <col min="5643" max="5643" width="12" style="110" customWidth="1"/>
    <col min="5644" max="5644" width="12.33203125" style="110" customWidth="1"/>
    <col min="5645" max="5645" width="15.109375" style="110" customWidth="1"/>
    <col min="5646" max="5646" width="12.33203125" style="110" customWidth="1"/>
    <col min="5647" max="5647" width="11.109375" style="110" customWidth="1"/>
    <col min="5648" max="5648" width="12.33203125" style="110" customWidth="1"/>
    <col min="5649" max="5649" width="13.6640625" style="110" customWidth="1"/>
    <col min="5650" max="5650" width="15.33203125" style="110" customWidth="1"/>
    <col min="5651" max="5651" width="11.33203125" style="110" customWidth="1"/>
    <col min="5652" max="5887" width="8.88671875" style="110"/>
    <col min="5888" max="5888" width="9.44140625" style="110" customWidth="1"/>
    <col min="5889" max="5889" width="23.33203125" style="110" customWidth="1"/>
    <col min="5890" max="5890" width="19" style="110" customWidth="1"/>
    <col min="5891" max="5891" width="13.33203125" style="110" customWidth="1"/>
    <col min="5892" max="5892" width="11.88671875" style="110" customWidth="1"/>
    <col min="5893" max="5893" width="10.44140625" style="110" customWidth="1"/>
    <col min="5894" max="5895" width="9.88671875" style="110" customWidth="1"/>
    <col min="5896" max="5896" width="11.6640625" style="110" customWidth="1"/>
    <col min="5897" max="5897" width="13" style="110" customWidth="1"/>
    <col min="5898" max="5898" width="12.5546875" style="110" customWidth="1"/>
    <col min="5899" max="5899" width="12" style="110" customWidth="1"/>
    <col min="5900" max="5900" width="12.33203125" style="110" customWidth="1"/>
    <col min="5901" max="5901" width="15.109375" style="110" customWidth="1"/>
    <col min="5902" max="5902" width="12.33203125" style="110" customWidth="1"/>
    <col min="5903" max="5903" width="11.109375" style="110" customWidth="1"/>
    <col min="5904" max="5904" width="12.33203125" style="110" customWidth="1"/>
    <col min="5905" max="5905" width="13.6640625" style="110" customWidth="1"/>
    <col min="5906" max="5906" width="15.33203125" style="110" customWidth="1"/>
    <col min="5907" max="5907" width="11.33203125" style="110" customWidth="1"/>
    <col min="5908" max="6143" width="8.88671875" style="110"/>
    <col min="6144" max="6144" width="9.44140625" style="110" customWidth="1"/>
    <col min="6145" max="6145" width="23.33203125" style="110" customWidth="1"/>
    <col min="6146" max="6146" width="19" style="110" customWidth="1"/>
    <col min="6147" max="6147" width="13.33203125" style="110" customWidth="1"/>
    <col min="6148" max="6148" width="11.88671875" style="110" customWidth="1"/>
    <col min="6149" max="6149" width="10.44140625" style="110" customWidth="1"/>
    <col min="6150" max="6151" width="9.88671875" style="110" customWidth="1"/>
    <col min="6152" max="6152" width="11.6640625" style="110" customWidth="1"/>
    <col min="6153" max="6153" width="13" style="110" customWidth="1"/>
    <col min="6154" max="6154" width="12.5546875" style="110" customWidth="1"/>
    <col min="6155" max="6155" width="12" style="110" customWidth="1"/>
    <col min="6156" max="6156" width="12.33203125" style="110" customWidth="1"/>
    <col min="6157" max="6157" width="15.109375" style="110" customWidth="1"/>
    <col min="6158" max="6158" width="12.33203125" style="110" customWidth="1"/>
    <col min="6159" max="6159" width="11.109375" style="110" customWidth="1"/>
    <col min="6160" max="6160" width="12.33203125" style="110" customWidth="1"/>
    <col min="6161" max="6161" width="13.6640625" style="110" customWidth="1"/>
    <col min="6162" max="6162" width="15.33203125" style="110" customWidth="1"/>
    <col min="6163" max="6163" width="11.33203125" style="110" customWidth="1"/>
    <col min="6164" max="6399" width="8.88671875" style="110"/>
    <col min="6400" max="6400" width="9.44140625" style="110" customWidth="1"/>
    <col min="6401" max="6401" width="23.33203125" style="110" customWidth="1"/>
    <col min="6402" max="6402" width="19" style="110" customWidth="1"/>
    <col min="6403" max="6403" width="13.33203125" style="110" customWidth="1"/>
    <col min="6404" max="6404" width="11.88671875" style="110" customWidth="1"/>
    <col min="6405" max="6405" width="10.44140625" style="110" customWidth="1"/>
    <col min="6406" max="6407" width="9.88671875" style="110" customWidth="1"/>
    <col min="6408" max="6408" width="11.6640625" style="110" customWidth="1"/>
    <col min="6409" max="6409" width="13" style="110" customWidth="1"/>
    <col min="6410" max="6410" width="12.5546875" style="110" customWidth="1"/>
    <col min="6411" max="6411" width="12" style="110" customWidth="1"/>
    <col min="6412" max="6412" width="12.33203125" style="110" customWidth="1"/>
    <col min="6413" max="6413" width="15.109375" style="110" customWidth="1"/>
    <col min="6414" max="6414" width="12.33203125" style="110" customWidth="1"/>
    <col min="6415" max="6415" width="11.109375" style="110" customWidth="1"/>
    <col min="6416" max="6416" width="12.33203125" style="110" customWidth="1"/>
    <col min="6417" max="6417" width="13.6640625" style="110" customWidth="1"/>
    <col min="6418" max="6418" width="15.33203125" style="110" customWidth="1"/>
    <col min="6419" max="6419" width="11.33203125" style="110" customWidth="1"/>
    <col min="6420" max="6655" width="8.88671875" style="110"/>
    <col min="6656" max="6656" width="9.44140625" style="110" customWidth="1"/>
    <col min="6657" max="6657" width="23.33203125" style="110" customWidth="1"/>
    <col min="6658" max="6658" width="19" style="110" customWidth="1"/>
    <col min="6659" max="6659" width="13.33203125" style="110" customWidth="1"/>
    <col min="6660" max="6660" width="11.88671875" style="110" customWidth="1"/>
    <col min="6661" max="6661" width="10.44140625" style="110" customWidth="1"/>
    <col min="6662" max="6663" width="9.88671875" style="110" customWidth="1"/>
    <col min="6664" max="6664" width="11.6640625" style="110" customWidth="1"/>
    <col min="6665" max="6665" width="13" style="110" customWidth="1"/>
    <col min="6666" max="6666" width="12.5546875" style="110" customWidth="1"/>
    <col min="6667" max="6667" width="12" style="110" customWidth="1"/>
    <col min="6668" max="6668" width="12.33203125" style="110" customWidth="1"/>
    <col min="6669" max="6669" width="15.109375" style="110" customWidth="1"/>
    <col min="6670" max="6670" width="12.33203125" style="110" customWidth="1"/>
    <col min="6671" max="6671" width="11.109375" style="110" customWidth="1"/>
    <col min="6672" max="6672" width="12.33203125" style="110" customWidth="1"/>
    <col min="6673" max="6673" width="13.6640625" style="110" customWidth="1"/>
    <col min="6674" max="6674" width="15.33203125" style="110" customWidth="1"/>
    <col min="6675" max="6675" width="11.33203125" style="110" customWidth="1"/>
    <col min="6676" max="6911" width="8.88671875" style="110"/>
    <col min="6912" max="6912" width="9.44140625" style="110" customWidth="1"/>
    <col min="6913" max="6913" width="23.33203125" style="110" customWidth="1"/>
    <col min="6914" max="6914" width="19" style="110" customWidth="1"/>
    <col min="6915" max="6915" width="13.33203125" style="110" customWidth="1"/>
    <col min="6916" max="6916" width="11.88671875" style="110" customWidth="1"/>
    <col min="6917" max="6917" width="10.44140625" style="110" customWidth="1"/>
    <col min="6918" max="6919" width="9.88671875" style="110" customWidth="1"/>
    <col min="6920" max="6920" width="11.6640625" style="110" customWidth="1"/>
    <col min="6921" max="6921" width="13" style="110" customWidth="1"/>
    <col min="6922" max="6922" width="12.5546875" style="110" customWidth="1"/>
    <col min="6923" max="6923" width="12" style="110" customWidth="1"/>
    <col min="6924" max="6924" width="12.33203125" style="110" customWidth="1"/>
    <col min="6925" max="6925" width="15.109375" style="110" customWidth="1"/>
    <col min="6926" max="6926" width="12.33203125" style="110" customWidth="1"/>
    <col min="6927" max="6927" width="11.109375" style="110" customWidth="1"/>
    <col min="6928" max="6928" width="12.33203125" style="110" customWidth="1"/>
    <col min="6929" max="6929" width="13.6640625" style="110" customWidth="1"/>
    <col min="6930" max="6930" width="15.33203125" style="110" customWidth="1"/>
    <col min="6931" max="6931" width="11.33203125" style="110" customWidth="1"/>
    <col min="6932" max="7167" width="8.88671875" style="110"/>
    <col min="7168" max="7168" width="9.44140625" style="110" customWidth="1"/>
    <col min="7169" max="7169" width="23.33203125" style="110" customWidth="1"/>
    <col min="7170" max="7170" width="19" style="110" customWidth="1"/>
    <col min="7171" max="7171" width="13.33203125" style="110" customWidth="1"/>
    <col min="7172" max="7172" width="11.88671875" style="110" customWidth="1"/>
    <col min="7173" max="7173" width="10.44140625" style="110" customWidth="1"/>
    <col min="7174" max="7175" width="9.88671875" style="110" customWidth="1"/>
    <col min="7176" max="7176" width="11.6640625" style="110" customWidth="1"/>
    <col min="7177" max="7177" width="13" style="110" customWidth="1"/>
    <col min="7178" max="7178" width="12.5546875" style="110" customWidth="1"/>
    <col min="7179" max="7179" width="12" style="110" customWidth="1"/>
    <col min="7180" max="7180" width="12.33203125" style="110" customWidth="1"/>
    <col min="7181" max="7181" width="15.109375" style="110" customWidth="1"/>
    <col min="7182" max="7182" width="12.33203125" style="110" customWidth="1"/>
    <col min="7183" max="7183" width="11.109375" style="110" customWidth="1"/>
    <col min="7184" max="7184" width="12.33203125" style="110" customWidth="1"/>
    <col min="7185" max="7185" width="13.6640625" style="110" customWidth="1"/>
    <col min="7186" max="7186" width="15.33203125" style="110" customWidth="1"/>
    <col min="7187" max="7187" width="11.33203125" style="110" customWidth="1"/>
    <col min="7188" max="7423" width="8.88671875" style="110"/>
    <col min="7424" max="7424" width="9.44140625" style="110" customWidth="1"/>
    <col min="7425" max="7425" width="23.33203125" style="110" customWidth="1"/>
    <col min="7426" max="7426" width="19" style="110" customWidth="1"/>
    <col min="7427" max="7427" width="13.33203125" style="110" customWidth="1"/>
    <col min="7428" max="7428" width="11.88671875" style="110" customWidth="1"/>
    <col min="7429" max="7429" width="10.44140625" style="110" customWidth="1"/>
    <col min="7430" max="7431" width="9.88671875" style="110" customWidth="1"/>
    <col min="7432" max="7432" width="11.6640625" style="110" customWidth="1"/>
    <col min="7433" max="7433" width="13" style="110" customWidth="1"/>
    <col min="7434" max="7434" width="12.5546875" style="110" customWidth="1"/>
    <col min="7435" max="7435" width="12" style="110" customWidth="1"/>
    <col min="7436" max="7436" width="12.33203125" style="110" customWidth="1"/>
    <col min="7437" max="7437" width="15.109375" style="110" customWidth="1"/>
    <col min="7438" max="7438" width="12.33203125" style="110" customWidth="1"/>
    <col min="7439" max="7439" width="11.109375" style="110" customWidth="1"/>
    <col min="7440" max="7440" width="12.33203125" style="110" customWidth="1"/>
    <col min="7441" max="7441" width="13.6640625" style="110" customWidth="1"/>
    <col min="7442" max="7442" width="15.33203125" style="110" customWidth="1"/>
    <col min="7443" max="7443" width="11.33203125" style="110" customWidth="1"/>
    <col min="7444" max="7679" width="8.88671875" style="110"/>
    <col min="7680" max="7680" width="9.44140625" style="110" customWidth="1"/>
    <col min="7681" max="7681" width="23.33203125" style="110" customWidth="1"/>
    <col min="7682" max="7682" width="19" style="110" customWidth="1"/>
    <col min="7683" max="7683" width="13.33203125" style="110" customWidth="1"/>
    <col min="7684" max="7684" width="11.88671875" style="110" customWidth="1"/>
    <col min="7685" max="7685" width="10.44140625" style="110" customWidth="1"/>
    <col min="7686" max="7687" width="9.88671875" style="110" customWidth="1"/>
    <col min="7688" max="7688" width="11.6640625" style="110" customWidth="1"/>
    <col min="7689" max="7689" width="13" style="110" customWidth="1"/>
    <col min="7690" max="7690" width="12.5546875" style="110" customWidth="1"/>
    <col min="7691" max="7691" width="12" style="110" customWidth="1"/>
    <col min="7692" max="7692" width="12.33203125" style="110" customWidth="1"/>
    <col min="7693" max="7693" width="15.109375" style="110" customWidth="1"/>
    <col min="7694" max="7694" width="12.33203125" style="110" customWidth="1"/>
    <col min="7695" max="7695" width="11.109375" style="110" customWidth="1"/>
    <col min="7696" max="7696" width="12.33203125" style="110" customWidth="1"/>
    <col min="7697" max="7697" width="13.6640625" style="110" customWidth="1"/>
    <col min="7698" max="7698" width="15.33203125" style="110" customWidth="1"/>
    <col min="7699" max="7699" width="11.33203125" style="110" customWidth="1"/>
    <col min="7700" max="7935" width="8.88671875" style="110"/>
    <col min="7936" max="7936" width="9.44140625" style="110" customWidth="1"/>
    <col min="7937" max="7937" width="23.33203125" style="110" customWidth="1"/>
    <col min="7938" max="7938" width="19" style="110" customWidth="1"/>
    <col min="7939" max="7939" width="13.33203125" style="110" customWidth="1"/>
    <col min="7940" max="7940" width="11.88671875" style="110" customWidth="1"/>
    <col min="7941" max="7941" width="10.44140625" style="110" customWidth="1"/>
    <col min="7942" max="7943" width="9.88671875" style="110" customWidth="1"/>
    <col min="7944" max="7944" width="11.6640625" style="110" customWidth="1"/>
    <col min="7945" max="7945" width="13" style="110" customWidth="1"/>
    <col min="7946" max="7946" width="12.5546875" style="110" customWidth="1"/>
    <col min="7947" max="7947" width="12" style="110" customWidth="1"/>
    <col min="7948" max="7948" width="12.33203125" style="110" customWidth="1"/>
    <col min="7949" max="7949" width="15.109375" style="110" customWidth="1"/>
    <col min="7950" max="7950" width="12.33203125" style="110" customWidth="1"/>
    <col min="7951" max="7951" width="11.109375" style="110" customWidth="1"/>
    <col min="7952" max="7952" width="12.33203125" style="110" customWidth="1"/>
    <col min="7953" max="7953" width="13.6640625" style="110" customWidth="1"/>
    <col min="7954" max="7954" width="15.33203125" style="110" customWidth="1"/>
    <col min="7955" max="7955" width="11.33203125" style="110" customWidth="1"/>
    <col min="7956" max="8191" width="8.88671875" style="110"/>
    <col min="8192" max="8192" width="9.44140625" style="110" customWidth="1"/>
    <col min="8193" max="8193" width="23.33203125" style="110" customWidth="1"/>
    <col min="8194" max="8194" width="19" style="110" customWidth="1"/>
    <col min="8195" max="8195" width="13.33203125" style="110" customWidth="1"/>
    <col min="8196" max="8196" width="11.88671875" style="110" customWidth="1"/>
    <col min="8197" max="8197" width="10.44140625" style="110" customWidth="1"/>
    <col min="8198" max="8199" width="9.88671875" style="110" customWidth="1"/>
    <col min="8200" max="8200" width="11.6640625" style="110" customWidth="1"/>
    <col min="8201" max="8201" width="13" style="110" customWidth="1"/>
    <col min="8202" max="8202" width="12.5546875" style="110" customWidth="1"/>
    <col min="8203" max="8203" width="12" style="110" customWidth="1"/>
    <col min="8204" max="8204" width="12.33203125" style="110" customWidth="1"/>
    <col min="8205" max="8205" width="15.109375" style="110" customWidth="1"/>
    <col min="8206" max="8206" width="12.33203125" style="110" customWidth="1"/>
    <col min="8207" max="8207" width="11.109375" style="110" customWidth="1"/>
    <col min="8208" max="8208" width="12.33203125" style="110" customWidth="1"/>
    <col min="8209" max="8209" width="13.6640625" style="110" customWidth="1"/>
    <col min="8210" max="8210" width="15.33203125" style="110" customWidth="1"/>
    <col min="8211" max="8211" width="11.33203125" style="110" customWidth="1"/>
    <col min="8212" max="8447" width="8.88671875" style="110"/>
    <col min="8448" max="8448" width="9.44140625" style="110" customWidth="1"/>
    <col min="8449" max="8449" width="23.33203125" style="110" customWidth="1"/>
    <col min="8450" max="8450" width="19" style="110" customWidth="1"/>
    <col min="8451" max="8451" width="13.33203125" style="110" customWidth="1"/>
    <col min="8452" max="8452" width="11.88671875" style="110" customWidth="1"/>
    <col min="8453" max="8453" width="10.44140625" style="110" customWidth="1"/>
    <col min="8454" max="8455" width="9.88671875" style="110" customWidth="1"/>
    <col min="8456" max="8456" width="11.6640625" style="110" customWidth="1"/>
    <col min="8457" max="8457" width="13" style="110" customWidth="1"/>
    <col min="8458" max="8458" width="12.5546875" style="110" customWidth="1"/>
    <col min="8459" max="8459" width="12" style="110" customWidth="1"/>
    <col min="8460" max="8460" width="12.33203125" style="110" customWidth="1"/>
    <col min="8461" max="8461" width="15.109375" style="110" customWidth="1"/>
    <col min="8462" max="8462" width="12.33203125" style="110" customWidth="1"/>
    <col min="8463" max="8463" width="11.109375" style="110" customWidth="1"/>
    <col min="8464" max="8464" width="12.33203125" style="110" customWidth="1"/>
    <col min="8465" max="8465" width="13.6640625" style="110" customWidth="1"/>
    <col min="8466" max="8466" width="15.33203125" style="110" customWidth="1"/>
    <col min="8467" max="8467" width="11.33203125" style="110" customWidth="1"/>
    <col min="8468" max="8703" width="8.88671875" style="110"/>
    <col min="8704" max="8704" width="9.44140625" style="110" customWidth="1"/>
    <col min="8705" max="8705" width="23.33203125" style="110" customWidth="1"/>
    <col min="8706" max="8706" width="19" style="110" customWidth="1"/>
    <col min="8707" max="8707" width="13.33203125" style="110" customWidth="1"/>
    <col min="8708" max="8708" width="11.88671875" style="110" customWidth="1"/>
    <col min="8709" max="8709" width="10.44140625" style="110" customWidth="1"/>
    <col min="8710" max="8711" width="9.88671875" style="110" customWidth="1"/>
    <col min="8712" max="8712" width="11.6640625" style="110" customWidth="1"/>
    <col min="8713" max="8713" width="13" style="110" customWidth="1"/>
    <col min="8714" max="8714" width="12.5546875" style="110" customWidth="1"/>
    <col min="8715" max="8715" width="12" style="110" customWidth="1"/>
    <col min="8716" max="8716" width="12.33203125" style="110" customWidth="1"/>
    <col min="8717" max="8717" width="15.109375" style="110" customWidth="1"/>
    <col min="8718" max="8718" width="12.33203125" style="110" customWidth="1"/>
    <col min="8719" max="8719" width="11.109375" style="110" customWidth="1"/>
    <col min="8720" max="8720" width="12.33203125" style="110" customWidth="1"/>
    <col min="8721" max="8721" width="13.6640625" style="110" customWidth="1"/>
    <col min="8722" max="8722" width="15.33203125" style="110" customWidth="1"/>
    <col min="8723" max="8723" width="11.33203125" style="110" customWidth="1"/>
    <col min="8724" max="8959" width="8.88671875" style="110"/>
    <col min="8960" max="8960" width="9.44140625" style="110" customWidth="1"/>
    <col min="8961" max="8961" width="23.33203125" style="110" customWidth="1"/>
    <col min="8962" max="8962" width="19" style="110" customWidth="1"/>
    <col min="8963" max="8963" width="13.33203125" style="110" customWidth="1"/>
    <col min="8964" max="8964" width="11.88671875" style="110" customWidth="1"/>
    <col min="8965" max="8965" width="10.44140625" style="110" customWidth="1"/>
    <col min="8966" max="8967" width="9.88671875" style="110" customWidth="1"/>
    <col min="8968" max="8968" width="11.6640625" style="110" customWidth="1"/>
    <col min="8969" max="8969" width="13" style="110" customWidth="1"/>
    <col min="8970" max="8970" width="12.5546875" style="110" customWidth="1"/>
    <col min="8971" max="8971" width="12" style="110" customWidth="1"/>
    <col min="8972" max="8972" width="12.33203125" style="110" customWidth="1"/>
    <col min="8973" max="8973" width="15.109375" style="110" customWidth="1"/>
    <col min="8974" max="8974" width="12.33203125" style="110" customWidth="1"/>
    <col min="8975" max="8975" width="11.109375" style="110" customWidth="1"/>
    <col min="8976" max="8976" width="12.33203125" style="110" customWidth="1"/>
    <col min="8977" max="8977" width="13.6640625" style="110" customWidth="1"/>
    <col min="8978" max="8978" width="15.33203125" style="110" customWidth="1"/>
    <col min="8979" max="8979" width="11.33203125" style="110" customWidth="1"/>
    <col min="8980" max="9215" width="8.88671875" style="110"/>
    <col min="9216" max="9216" width="9.44140625" style="110" customWidth="1"/>
    <col min="9217" max="9217" width="23.33203125" style="110" customWidth="1"/>
    <col min="9218" max="9218" width="19" style="110" customWidth="1"/>
    <col min="9219" max="9219" width="13.33203125" style="110" customWidth="1"/>
    <col min="9220" max="9220" width="11.88671875" style="110" customWidth="1"/>
    <col min="9221" max="9221" width="10.44140625" style="110" customWidth="1"/>
    <col min="9222" max="9223" width="9.88671875" style="110" customWidth="1"/>
    <col min="9224" max="9224" width="11.6640625" style="110" customWidth="1"/>
    <col min="9225" max="9225" width="13" style="110" customWidth="1"/>
    <col min="9226" max="9226" width="12.5546875" style="110" customWidth="1"/>
    <col min="9227" max="9227" width="12" style="110" customWidth="1"/>
    <col min="9228" max="9228" width="12.33203125" style="110" customWidth="1"/>
    <col min="9229" max="9229" width="15.109375" style="110" customWidth="1"/>
    <col min="9230" max="9230" width="12.33203125" style="110" customWidth="1"/>
    <col min="9231" max="9231" width="11.109375" style="110" customWidth="1"/>
    <col min="9232" max="9232" width="12.33203125" style="110" customWidth="1"/>
    <col min="9233" max="9233" width="13.6640625" style="110" customWidth="1"/>
    <col min="9234" max="9234" width="15.33203125" style="110" customWidth="1"/>
    <col min="9235" max="9235" width="11.33203125" style="110" customWidth="1"/>
    <col min="9236" max="9471" width="8.88671875" style="110"/>
    <col min="9472" max="9472" width="9.44140625" style="110" customWidth="1"/>
    <col min="9473" max="9473" width="23.33203125" style="110" customWidth="1"/>
    <col min="9474" max="9474" width="19" style="110" customWidth="1"/>
    <col min="9475" max="9475" width="13.33203125" style="110" customWidth="1"/>
    <col min="9476" max="9476" width="11.88671875" style="110" customWidth="1"/>
    <col min="9477" max="9477" width="10.44140625" style="110" customWidth="1"/>
    <col min="9478" max="9479" width="9.88671875" style="110" customWidth="1"/>
    <col min="9480" max="9480" width="11.6640625" style="110" customWidth="1"/>
    <col min="9481" max="9481" width="13" style="110" customWidth="1"/>
    <col min="9482" max="9482" width="12.5546875" style="110" customWidth="1"/>
    <col min="9483" max="9483" width="12" style="110" customWidth="1"/>
    <col min="9484" max="9484" width="12.33203125" style="110" customWidth="1"/>
    <col min="9485" max="9485" width="15.109375" style="110" customWidth="1"/>
    <col min="9486" max="9486" width="12.33203125" style="110" customWidth="1"/>
    <col min="9487" max="9487" width="11.109375" style="110" customWidth="1"/>
    <col min="9488" max="9488" width="12.33203125" style="110" customWidth="1"/>
    <col min="9489" max="9489" width="13.6640625" style="110" customWidth="1"/>
    <col min="9490" max="9490" width="15.33203125" style="110" customWidth="1"/>
    <col min="9491" max="9491" width="11.33203125" style="110" customWidth="1"/>
    <col min="9492" max="9727" width="8.88671875" style="110"/>
    <col min="9728" max="9728" width="9.44140625" style="110" customWidth="1"/>
    <col min="9729" max="9729" width="23.33203125" style="110" customWidth="1"/>
    <col min="9730" max="9730" width="19" style="110" customWidth="1"/>
    <col min="9731" max="9731" width="13.33203125" style="110" customWidth="1"/>
    <col min="9732" max="9732" width="11.88671875" style="110" customWidth="1"/>
    <col min="9733" max="9733" width="10.44140625" style="110" customWidth="1"/>
    <col min="9734" max="9735" width="9.88671875" style="110" customWidth="1"/>
    <col min="9736" max="9736" width="11.6640625" style="110" customWidth="1"/>
    <col min="9737" max="9737" width="13" style="110" customWidth="1"/>
    <col min="9738" max="9738" width="12.5546875" style="110" customWidth="1"/>
    <col min="9739" max="9739" width="12" style="110" customWidth="1"/>
    <col min="9740" max="9740" width="12.33203125" style="110" customWidth="1"/>
    <col min="9741" max="9741" width="15.109375" style="110" customWidth="1"/>
    <col min="9742" max="9742" width="12.33203125" style="110" customWidth="1"/>
    <col min="9743" max="9743" width="11.109375" style="110" customWidth="1"/>
    <col min="9744" max="9744" width="12.33203125" style="110" customWidth="1"/>
    <col min="9745" max="9745" width="13.6640625" style="110" customWidth="1"/>
    <col min="9746" max="9746" width="15.33203125" style="110" customWidth="1"/>
    <col min="9747" max="9747" width="11.33203125" style="110" customWidth="1"/>
    <col min="9748" max="9983" width="8.88671875" style="110"/>
    <col min="9984" max="9984" width="9.44140625" style="110" customWidth="1"/>
    <col min="9985" max="9985" width="23.33203125" style="110" customWidth="1"/>
    <col min="9986" max="9986" width="19" style="110" customWidth="1"/>
    <col min="9987" max="9987" width="13.33203125" style="110" customWidth="1"/>
    <col min="9988" max="9988" width="11.88671875" style="110" customWidth="1"/>
    <col min="9989" max="9989" width="10.44140625" style="110" customWidth="1"/>
    <col min="9990" max="9991" width="9.88671875" style="110" customWidth="1"/>
    <col min="9992" max="9992" width="11.6640625" style="110" customWidth="1"/>
    <col min="9993" max="9993" width="13" style="110" customWidth="1"/>
    <col min="9994" max="9994" width="12.5546875" style="110" customWidth="1"/>
    <col min="9995" max="9995" width="12" style="110" customWidth="1"/>
    <col min="9996" max="9996" width="12.33203125" style="110" customWidth="1"/>
    <col min="9997" max="9997" width="15.109375" style="110" customWidth="1"/>
    <col min="9998" max="9998" width="12.33203125" style="110" customWidth="1"/>
    <col min="9999" max="9999" width="11.109375" style="110" customWidth="1"/>
    <col min="10000" max="10000" width="12.33203125" style="110" customWidth="1"/>
    <col min="10001" max="10001" width="13.6640625" style="110" customWidth="1"/>
    <col min="10002" max="10002" width="15.33203125" style="110" customWidth="1"/>
    <col min="10003" max="10003" width="11.33203125" style="110" customWidth="1"/>
    <col min="10004" max="10239" width="8.88671875" style="110"/>
    <col min="10240" max="10240" width="9.44140625" style="110" customWidth="1"/>
    <col min="10241" max="10241" width="23.33203125" style="110" customWidth="1"/>
    <col min="10242" max="10242" width="19" style="110" customWidth="1"/>
    <col min="10243" max="10243" width="13.33203125" style="110" customWidth="1"/>
    <col min="10244" max="10244" width="11.88671875" style="110" customWidth="1"/>
    <col min="10245" max="10245" width="10.44140625" style="110" customWidth="1"/>
    <col min="10246" max="10247" width="9.88671875" style="110" customWidth="1"/>
    <col min="10248" max="10248" width="11.6640625" style="110" customWidth="1"/>
    <col min="10249" max="10249" width="13" style="110" customWidth="1"/>
    <col min="10250" max="10250" width="12.5546875" style="110" customWidth="1"/>
    <col min="10251" max="10251" width="12" style="110" customWidth="1"/>
    <col min="10252" max="10252" width="12.33203125" style="110" customWidth="1"/>
    <col min="10253" max="10253" width="15.109375" style="110" customWidth="1"/>
    <col min="10254" max="10254" width="12.33203125" style="110" customWidth="1"/>
    <col min="10255" max="10255" width="11.109375" style="110" customWidth="1"/>
    <col min="10256" max="10256" width="12.33203125" style="110" customWidth="1"/>
    <col min="10257" max="10257" width="13.6640625" style="110" customWidth="1"/>
    <col min="10258" max="10258" width="15.33203125" style="110" customWidth="1"/>
    <col min="10259" max="10259" width="11.33203125" style="110" customWidth="1"/>
    <col min="10260" max="10495" width="8.88671875" style="110"/>
    <col min="10496" max="10496" width="9.44140625" style="110" customWidth="1"/>
    <col min="10497" max="10497" width="23.33203125" style="110" customWidth="1"/>
    <col min="10498" max="10498" width="19" style="110" customWidth="1"/>
    <col min="10499" max="10499" width="13.33203125" style="110" customWidth="1"/>
    <col min="10500" max="10500" width="11.88671875" style="110" customWidth="1"/>
    <col min="10501" max="10501" width="10.44140625" style="110" customWidth="1"/>
    <col min="10502" max="10503" width="9.88671875" style="110" customWidth="1"/>
    <col min="10504" max="10504" width="11.6640625" style="110" customWidth="1"/>
    <col min="10505" max="10505" width="13" style="110" customWidth="1"/>
    <col min="10506" max="10506" width="12.5546875" style="110" customWidth="1"/>
    <col min="10507" max="10507" width="12" style="110" customWidth="1"/>
    <col min="10508" max="10508" width="12.33203125" style="110" customWidth="1"/>
    <col min="10509" max="10509" width="15.109375" style="110" customWidth="1"/>
    <col min="10510" max="10510" width="12.33203125" style="110" customWidth="1"/>
    <col min="10511" max="10511" width="11.109375" style="110" customWidth="1"/>
    <col min="10512" max="10512" width="12.33203125" style="110" customWidth="1"/>
    <col min="10513" max="10513" width="13.6640625" style="110" customWidth="1"/>
    <col min="10514" max="10514" width="15.33203125" style="110" customWidth="1"/>
    <col min="10515" max="10515" width="11.33203125" style="110" customWidth="1"/>
    <col min="10516" max="10751" width="8.88671875" style="110"/>
    <col min="10752" max="10752" width="9.44140625" style="110" customWidth="1"/>
    <col min="10753" max="10753" width="23.33203125" style="110" customWidth="1"/>
    <col min="10754" max="10754" width="19" style="110" customWidth="1"/>
    <col min="10755" max="10755" width="13.33203125" style="110" customWidth="1"/>
    <col min="10756" max="10756" width="11.88671875" style="110" customWidth="1"/>
    <col min="10757" max="10757" width="10.44140625" style="110" customWidth="1"/>
    <col min="10758" max="10759" width="9.88671875" style="110" customWidth="1"/>
    <col min="10760" max="10760" width="11.6640625" style="110" customWidth="1"/>
    <col min="10761" max="10761" width="13" style="110" customWidth="1"/>
    <col min="10762" max="10762" width="12.5546875" style="110" customWidth="1"/>
    <col min="10763" max="10763" width="12" style="110" customWidth="1"/>
    <col min="10764" max="10764" width="12.33203125" style="110" customWidth="1"/>
    <col min="10765" max="10765" width="15.109375" style="110" customWidth="1"/>
    <col min="10766" max="10766" width="12.33203125" style="110" customWidth="1"/>
    <col min="10767" max="10767" width="11.109375" style="110" customWidth="1"/>
    <col min="10768" max="10768" width="12.33203125" style="110" customWidth="1"/>
    <col min="10769" max="10769" width="13.6640625" style="110" customWidth="1"/>
    <col min="10770" max="10770" width="15.33203125" style="110" customWidth="1"/>
    <col min="10771" max="10771" width="11.33203125" style="110" customWidth="1"/>
    <col min="10772" max="11007" width="8.88671875" style="110"/>
    <col min="11008" max="11008" width="9.44140625" style="110" customWidth="1"/>
    <col min="11009" max="11009" width="23.33203125" style="110" customWidth="1"/>
    <col min="11010" max="11010" width="19" style="110" customWidth="1"/>
    <col min="11011" max="11011" width="13.33203125" style="110" customWidth="1"/>
    <col min="11012" max="11012" width="11.88671875" style="110" customWidth="1"/>
    <col min="11013" max="11013" width="10.44140625" style="110" customWidth="1"/>
    <col min="11014" max="11015" width="9.88671875" style="110" customWidth="1"/>
    <col min="11016" max="11016" width="11.6640625" style="110" customWidth="1"/>
    <col min="11017" max="11017" width="13" style="110" customWidth="1"/>
    <col min="11018" max="11018" width="12.5546875" style="110" customWidth="1"/>
    <col min="11019" max="11019" width="12" style="110" customWidth="1"/>
    <col min="11020" max="11020" width="12.33203125" style="110" customWidth="1"/>
    <col min="11021" max="11021" width="15.109375" style="110" customWidth="1"/>
    <col min="11022" max="11022" width="12.33203125" style="110" customWidth="1"/>
    <col min="11023" max="11023" width="11.109375" style="110" customWidth="1"/>
    <col min="11024" max="11024" width="12.33203125" style="110" customWidth="1"/>
    <col min="11025" max="11025" width="13.6640625" style="110" customWidth="1"/>
    <col min="11026" max="11026" width="15.33203125" style="110" customWidth="1"/>
    <col min="11027" max="11027" width="11.33203125" style="110" customWidth="1"/>
    <col min="11028" max="11263" width="8.88671875" style="110"/>
    <col min="11264" max="11264" width="9.44140625" style="110" customWidth="1"/>
    <col min="11265" max="11265" width="23.33203125" style="110" customWidth="1"/>
    <col min="11266" max="11266" width="19" style="110" customWidth="1"/>
    <col min="11267" max="11267" width="13.33203125" style="110" customWidth="1"/>
    <col min="11268" max="11268" width="11.88671875" style="110" customWidth="1"/>
    <col min="11269" max="11269" width="10.44140625" style="110" customWidth="1"/>
    <col min="11270" max="11271" width="9.88671875" style="110" customWidth="1"/>
    <col min="11272" max="11272" width="11.6640625" style="110" customWidth="1"/>
    <col min="11273" max="11273" width="13" style="110" customWidth="1"/>
    <col min="11274" max="11274" width="12.5546875" style="110" customWidth="1"/>
    <col min="11275" max="11275" width="12" style="110" customWidth="1"/>
    <col min="11276" max="11276" width="12.33203125" style="110" customWidth="1"/>
    <col min="11277" max="11277" width="15.109375" style="110" customWidth="1"/>
    <col min="11278" max="11278" width="12.33203125" style="110" customWidth="1"/>
    <col min="11279" max="11279" width="11.109375" style="110" customWidth="1"/>
    <col min="11280" max="11280" width="12.33203125" style="110" customWidth="1"/>
    <col min="11281" max="11281" width="13.6640625" style="110" customWidth="1"/>
    <col min="11282" max="11282" width="15.33203125" style="110" customWidth="1"/>
    <col min="11283" max="11283" width="11.33203125" style="110" customWidth="1"/>
    <col min="11284" max="11519" width="8.88671875" style="110"/>
    <col min="11520" max="11520" width="9.44140625" style="110" customWidth="1"/>
    <col min="11521" max="11521" width="23.33203125" style="110" customWidth="1"/>
    <col min="11522" max="11522" width="19" style="110" customWidth="1"/>
    <col min="11523" max="11523" width="13.33203125" style="110" customWidth="1"/>
    <col min="11524" max="11524" width="11.88671875" style="110" customWidth="1"/>
    <col min="11525" max="11525" width="10.44140625" style="110" customWidth="1"/>
    <col min="11526" max="11527" width="9.88671875" style="110" customWidth="1"/>
    <col min="11528" max="11528" width="11.6640625" style="110" customWidth="1"/>
    <col min="11529" max="11529" width="13" style="110" customWidth="1"/>
    <col min="11530" max="11530" width="12.5546875" style="110" customWidth="1"/>
    <col min="11531" max="11531" width="12" style="110" customWidth="1"/>
    <col min="11532" max="11532" width="12.33203125" style="110" customWidth="1"/>
    <col min="11533" max="11533" width="15.109375" style="110" customWidth="1"/>
    <col min="11534" max="11534" width="12.33203125" style="110" customWidth="1"/>
    <col min="11535" max="11535" width="11.109375" style="110" customWidth="1"/>
    <col min="11536" max="11536" width="12.33203125" style="110" customWidth="1"/>
    <col min="11537" max="11537" width="13.6640625" style="110" customWidth="1"/>
    <col min="11538" max="11538" width="15.33203125" style="110" customWidth="1"/>
    <col min="11539" max="11539" width="11.33203125" style="110" customWidth="1"/>
    <col min="11540" max="11775" width="8.88671875" style="110"/>
    <col min="11776" max="11776" width="9.44140625" style="110" customWidth="1"/>
    <col min="11777" max="11777" width="23.33203125" style="110" customWidth="1"/>
    <col min="11778" max="11778" width="19" style="110" customWidth="1"/>
    <col min="11779" max="11779" width="13.33203125" style="110" customWidth="1"/>
    <col min="11780" max="11780" width="11.88671875" style="110" customWidth="1"/>
    <col min="11781" max="11781" width="10.44140625" style="110" customWidth="1"/>
    <col min="11782" max="11783" width="9.88671875" style="110" customWidth="1"/>
    <col min="11784" max="11784" width="11.6640625" style="110" customWidth="1"/>
    <col min="11785" max="11785" width="13" style="110" customWidth="1"/>
    <col min="11786" max="11786" width="12.5546875" style="110" customWidth="1"/>
    <col min="11787" max="11787" width="12" style="110" customWidth="1"/>
    <col min="11788" max="11788" width="12.33203125" style="110" customWidth="1"/>
    <col min="11789" max="11789" width="15.109375" style="110" customWidth="1"/>
    <col min="11790" max="11790" width="12.33203125" style="110" customWidth="1"/>
    <col min="11791" max="11791" width="11.109375" style="110" customWidth="1"/>
    <col min="11792" max="11792" width="12.33203125" style="110" customWidth="1"/>
    <col min="11793" max="11793" width="13.6640625" style="110" customWidth="1"/>
    <col min="11794" max="11794" width="15.33203125" style="110" customWidth="1"/>
    <col min="11795" max="11795" width="11.33203125" style="110" customWidth="1"/>
    <col min="11796" max="12031" width="8.88671875" style="110"/>
    <col min="12032" max="12032" width="9.44140625" style="110" customWidth="1"/>
    <col min="12033" max="12033" width="23.33203125" style="110" customWidth="1"/>
    <col min="12034" max="12034" width="19" style="110" customWidth="1"/>
    <col min="12035" max="12035" width="13.33203125" style="110" customWidth="1"/>
    <col min="12036" max="12036" width="11.88671875" style="110" customWidth="1"/>
    <col min="12037" max="12037" width="10.44140625" style="110" customWidth="1"/>
    <col min="12038" max="12039" width="9.88671875" style="110" customWidth="1"/>
    <col min="12040" max="12040" width="11.6640625" style="110" customWidth="1"/>
    <col min="12041" max="12041" width="13" style="110" customWidth="1"/>
    <col min="12042" max="12042" width="12.5546875" style="110" customWidth="1"/>
    <col min="12043" max="12043" width="12" style="110" customWidth="1"/>
    <col min="12044" max="12044" width="12.33203125" style="110" customWidth="1"/>
    <col min="12045" max="12045" width="15.109375" style="110" customWidth="1"/>
    <col min="12046" max="12046" width="12.33203125" style="110" customWidth="1"/>
    <col min="12047" max="12047" width="11.109375" style="110" customWidth="1"/>
    <col min="12048" max="12048" width="12.33203125" style="110" customWidth="1"/>
    <col min="12049" max="12049" width="13.6640625" style="110" customWidth="1"/>
    <col min="12050" max="12050" width="15.33203125" style="110" customWidth="1"/>
    <col min="12051" max="12051" width="11.33203125" style="110" customWidth="1"/>
    <col min="12052" max="12287" width="8.88671875" style="110"/>
    <col min="12288" max="12288" width="9.44140625" style="110" customWidth="1"/>
    <col min="12289" max="12289" width="23.33203125" style="110" customWidth="1"/>
    <col min="12290" max="12290" width="19" style="110" customWidth="1"/>
    <col min="12291" max="12291" width="13.33203125" style="110" customWidth="1"/>
    <col min="12292" max="12292" width="11.88671875" style="110" customWidth="1"/>
    <col min="12293" max="12293" width="10.44140625" style="110" customWidth="1"/>
    <col min="12294" max="12295" width="9.88671875" style="110" customWidth="1"/>
    <col min="12296" max="12296" width="11.6640625" style="110" customWidth="1"/>
    <col min="12297" max="12297" width="13" style="110" customWidth="1"/>
    <col min="12298" max="12298" width="12.5546875" style="110" customWidth="1"/>
    <col min="12299" max="12299" width="12" style="110" customWidth="1"/>
    <col min="12300" max="12300" width="12.33203125" style="110" customWidth="1"/>
    <col min="12301" max="12301" width="15.109375" style="110" customWidth="1"/>
    <col min="12302" max="12302" width="12.33203125" style="110" customWidth="1"/>
    <col min="12303" max="12303" width="11.109375" style="110" customWidth="1"/>
    <col min="12304" max="12304" width="12.33203125" style="110" customWidth="1"/>
    <col min="12305" max="12305" width="13.6640625" style="110" customWidth="1"/>
    <col min="12306" max="12306" width="15.33203125" style="110" customWidth="1"/>
    <col min="12307" max="12307" width="11.33203125" style="110" customWidth="1"/>
    <col min="12308" max="12543" width="8.88671875" style="110"/>
    <col min="12544" max="12544" width="9.44140625" style="110" customWidth="1"/>
    <col min="12545" max="12545" width="23.33203125" style="110" customWidth="1"/>
    <col min="12546" max="12546" width="19" style="110" customWidth="1"/>
    <col min="12547" max="12547" width="13.33203125" style="110" customWidth="1"/>
    <col min="12548" max="12548" width="11.88671875" style="110" customWidth="1"/>
    <col min="12549" max="12549" width="10.44140625" style="110" customWidth="1"/>
    <col min="12550" max="12551" width="9.88671875" style="110" customWidth="1"/>
    <col min="12552" max="12552" width="11.6640625" style="110" customWidth="1"/>
    <col min="12553" max="12553" width="13" style="110" customWidth="1"/>
    <col min="12554" max="12554" width="12.5546875" style="110" customWidth="1"/>
    <col min="12555" max="12555" width="12" style="110" customWidth="1"/>
    <col min="12556" max="12556" width="12.33203125" style="110" customWidth="1"/>
    <col min="12557" max="12557" width="15.109375" style="110" customWidth="1"/>
    <col min="12558" max="12558" width="12.33203125" style="110" customWidth="1"/>
    <col min="12559" max="12559" width="11.109375" style="110" customWidth="1"/>
    <col min="12560" max="12560" width="12.33203125" style="110" customWidth="1"/>
    <col min="12561" max="12561" width="13.6640625" style="110" customWidth="1"/>
    <col min="12562" max="12562" width="15.33203125" style="110" customWidth="1"/>
    <col min="12563" max="12563" width="11.33203125" style="110" customWidth="1"/>
    <col min="12564" max="12799" width="8.88671875" style="110"/>
    <col min="12800" max="12800" width="9.44140625" style="110" customWidth="1"/>
    <col min="12801" max="12801" width="23.33203125" style="110" customWidth="1"/>
    <col min="12802" max="12802" width="19" style="110" customWidth="1"/>
    <col min="12803" max="12803" width="13.33203125" style="110" customWidth="1"/>
    <col min="12804" max="12804" width="11.88671875" style="110" customWidth="1"/>
    <col min="12805" max="12805" width="10.44140625" style="110" customWidth="1"/>
    <col min="12806" max="12807" width="9.88671875" style="110" customWidth="1"/>
    <col min="12808" max="12808" width="11.6640625" style="110" customWidth="1"/>
    <col min="12809" max="12809" width="13" style="110" customWidth="1"/>
    <col min="12810" max="12810" width="12.5546875" style="110" customWidth="1"/>
    <col min="12811" max="12811" width="12" style="110" customWidth="1"/>
    <col min="12812" max="12812" width="12.33203125" style="110" customWidth="1"/>
    <col min="12813" max="12813" width="15.109375" style="110" customWidth="1"/>
    <col min="12814" max="12814" width="12.33203125" style="110" customWidth="1"/>
    <col min="12815" max="12815" width="11.109375" style="110" customWidth="1"/>
    <col min="12816" max="12816" width="12.33203125" style="110" customWidth="1"/>
    <col min="12817" max="12817" width="13.6640625" style="110" customWidth="1"/>
    <col min="12818" max="12818" width="15.33203125" style="110" customWidth="1"/>
    <col min="12819" max="12819" width="11.33203125" style="110" customWidth="1"/>
    <col min="12820" max="13055" width="8.88671875" style="110"/>
    <col min="13056" max="13056" width="9.44140625" style="110" customWidth="1"/>
    <col min="13057" max="13057" width="23.33203125" style="110" customWidth="1"/>
    <col min="13058" max="13058" width="19" style="110" customWidth="1"/>
    <col min="13059" max="13059" width="13.33203125" style="110" customWidth="1"/>
    <col min="13060" max="13060" width="11.88671875" style="110" customWidth="1"/>
    <col min="13061" max="13061" width="10.44140625" style="110" customWidth="1"/>
    <col min="13062" max="13063" width="9.88671875" style="110" customWidth="1"/>
    <col min="13064" max="13064" width="11.6640625" style="110" customWidth="1"/>
    <col min="13065" max="13065" width="13" style="110" customWidth="1"/>
    <col min="13066" max="13066" width="12.5546875" style="110" customWidth="1"/>
    <col min="13067" max="13067" width="12" style="110" customWidth="1"/>
    <col min="13068" max="13068" width="12.33203125" style="110" customWidth="1"/>
    <col min="13069" max="13069" width="15.109375" style="110" customWidth="1"/>
    <col min="13070" max="13070" width="12.33203125" style="110" customWidth="1"/>
    <col min="13071" max="13071" width="11.109375" style="110" customWidth="1"/>
    <col min="13072" max="13072" width="12.33203125" style="110" customWidth="1"/>
    <col min="13073" max="13073" width="13.6640625" style="110" customWidth="1"/>
    <col min="13074" max="13074" width="15.33203125" style="110" customWidth="1"/>
    <col min="13075" max="13075" width="11.33203125" style="110" customWidth="1"/>
    <col min="13076" max="13311" width="8.88671875" style="110"/>
    <col min="13312" max="13312" width="9.44140625" style="110" customWidth="1"/>
    <col min="13313" max="13313" width="23.33203125" style="110" customWidth="1"/>
    <col min="13314" max="13314" width="19" style="110" customWidth="1"/>
    <col min="13315" max="13315" width="13.33203125" style="110" customWidth="1"/>
    <col min="13316" max="13316" width="11.88671875" style="110" customWidth="1"/>
    <col min="13317" max="13317" width="10.44140625" style="110" customWidth="1"/>
    <col min="13318" max="13319" width="9.88671875" style="110" customWidth="1"/>
    <col min="13320" max="13320" width="11.6640625" style="110" customWidth="1"/>
    <col min="13321" max="13321" width="13" style="110" customWidth="1"/>
    <col min="13322" max="13322" width="12.5546875" style="110" customWidth="1"/>
    <col min="13323" max="13323" width="12" style="110" customWidth="1"/>
    <col min="13324" max="13324" width="12.33203125" style="110" customWidth="1"/>
    <col min="13325" max="13325" width="15.109375" style="110" customWidth="1"/>
    <col min="13326" max="13326" width="12.33203125" style="110" customWidth="1"/>
    <col min="13327" max="13327" width="11.109375" style="110" customWidth="1"/>
    <col min="13328" max="13328" width="12.33203125" style="110" customWidth="1"/>
    <col min="13329" max="13329" width="13.6640625" style="110" customWidth="1"/>
    <col min="13330" max="13330" width="15.33203125" style="110" customWidth="1"/>
    <col min="13331" max="13331" width="11.33203125" style="110" customWidth="1"/>
    <col min="13332" max="13567" width="8.88671875" style="110"/>
    <col min="13568" max="13568" width="9.44140625" style="110" customWidth="1"/>
    <col min="13569" max="13569" width="23.33203125" style="110" customWidth="1"/>
    <col min="13570" max="13570" width="19" style="110" customWidth="1"/>
    <col min="13571" max="13571" width="13.33203125" style="110" customWidth="1"/>
    <col min="13572" max="13572" width="11.88671875" style="110" customWidth="1"/>
    <col min="13573" max="13573" width="10.44140625" style="110" customWidth="1"/>
    <col min="13574" max="13575" width="9.88671875" style="110" customWidth="1"/>
    <col min="13576" max="13576" width="11.6640625" style="110" customWidth="1"/>
    <col min="13577" max="13577" width="13" style="110" customWidth="1"/>
    <col min="13578" max="13578" width="12.5546875" style="110" customWidth="1"/>
    <col min="13579" max="13579" width="12" style="110" customWidth="1"/>
    <col min="13580" max="13580" width="12.33203125" style="110" customWidth="1"/>
    <col min="13581" max="13581" width="15.109375" style="110" customWidth="1"/>
    <col min="13582" max="13582" width="12.33203125" style="110" customWidth="1"/>
    <col min="13583" max="13583" width="11.109375" style="110" customWidth="1"/>
    <col min="13584" max="13584" width="12.33203125" style="110" customWidth="1"/>
    <col min="13585" max="13585" width="13.6640625" style="110" customWidth="1"/>
    <col min="13586" max="13586" width="15.33203125" style="110" customWidth="1"/>
    <col min="13587" max="13587" width="11.33203125" style="110" customWidth="1"/>
    <col min="13588" max="13823" width="8.88671875" style="110"/>
    <col min="13824" max="13824" width="9.44140625" style="110" customWidth="1"/>
    <col min="13825" max="13825" width="23.33203125" style="110" customWidth="1"/>
    <col min="13826" max="13826" width="19" style="110" customWidth="1"/>
    <col min="13827" max="13827" width="13.33203125" style="110" customWidth="1"/>
    <col min="13828" max="13828" width="11.88671875" style="110" customWidth="1"/>
    <col min="13829" max="13829" width="10.44140625" style="110" customWidth="1"/>
    <col min="13830" max="13831" width="9.88671875" style="110" customWidth="1"/>
    <col min="13832" max="13832" width="11.6640625" style="110" customWidth="1"/>
    <col min="13833" max="13833" width="13" style="110" customWidth="1"/>
    <col min="13834" max="13834" width="12.5546875" style="110" customWidth="1"/>
    <col min="13835" max="13835" width="12" style="110" customWidth="1"/>
    <col min="13836" max="13836" width="12.33203125" style="110" customWidth="1"/>
    <col min="13837" max="13837" width="15.109375" style="110" customWidth="1"/>
    <col min="13838" max="13838" width="12.33203125" style="110" customWidth="1"/>
    <col min="13839" max="13839" width="11.109375" style="110" customWidth="1"/>
    <col min="13840" max="13840" width="12.33203125" style="110" customWidth="1"/>
    <col min="13841" max="13841" width="13.6640625" style="110" customWidth="1"/>
    <col min="13842" max="13842" width="15.33203125" style="110" customWidth="1"/>
    <col min="13843" max="13843" width="11.33203125" style="110" customWidth="1"/>
    <col min="13844" max="14079" width="8.88671875" style="110"/>
    <col min="14080" max="14080" width="9.44140625" style="110" customWidth="1"/>
    <col min="14081" max="14081" width="23.33203125" style="110" customWidth="1"/>
    <col min="14082" max="14082" width="19" style="110" customWidth="1"/>
    <col min="14083" max="14083" width="13.33203125" style="110" customWidth="1"/>
    <col min="14084" max="14084" width="11.88671875" style="110" customWidth="1"/>
    <col min="14085" max="14085" width="10.44140625" style="110" customWidth="1"/>
    <col min="14086" max="14087" width="9.88671875" style="110" customWidth="1"/>
    <col min="14088" max="14088" width="11.6640625" style="110" customWidth="1"/>
    <col min="14089" max="14089" width="13" style="110" customWidth="1"/>
    <col min="14090" max="14090" width="12.5546875" style="110" customWidth="1"/>
    <col min="14091" max="14091" width="12" style="110" customWidth="1"/>
    <col min="14092" max="14092" width="12.33203125" style="110" customWidth="1"/>
    <col min="14093" max="14093" width="15.109375" style="110" customWidth="1"/>
    <col min="14094" max="14094" width="12.33203125" style="110" customWidth="1"/>
    <col min="14095" max="14095" width="11.109375" style="110" customWidth="1"/>
    <col min="14096" max="14096" width="12.33203125" style="110" customWidth="1"/>
    <col min="14097" max="14097" width="13.6640625" style="110" customWidth="1"/>
    <col min="14098" max="14098" width="15.33203125" style="110" customWidth="1"/>
    <col min="14099" max="14099" width="11.33203125" style="110" customWidth="1"/>
    <col min="14100" max="14335" width="8.88671875" style="110"/>
    <col min="14336" max="14336" width="9.44140625" style="110" customWidth="1"/>
    <col min="14337" max="14337" width="23.33203125" style="110" customWidth="1"/>
    <col min="14338" max="14338" width="19" style="110" customWidth="1"/>
    <col min="14339" max="14339" width="13.33203125" style="110" customWidth="1"/>
    <col min="14340" max="14340" width="11.88671875" style="110" customWidth="1"/>
    <col min="14341" max="14341" width="10.44140625" style="110" customWidth="1"/>
    <col min="14342" max="14343" width="9.88671875" style="110" customWidth="1"/>
    <col min="14344" max="14344" width="11.6640625" style="110" customWidth="1"/>
    <col min="14345" max="14345" width="13" style="110" customWidth="1"/>
    <col min="14346" max="14346" width="12.5546875" style="110" customWidth="1"/>
    <col min="14347" max="14347" width="12" style="110" customWidth="1"/>
    <col min="14348" max="14348" width="12.33203125" style="110" customWidth="1"/>
    <col min="14349" max="14349" width="15.109375" style="110" customWidth="1"/>
    <col min="14350" max="14350" width="12.33203125" style="110" customWidth="1"/>
    <col min="14351" max="14351" width="11.109375" style="110" customWidth="1"/>
    <col min="14352" max="14352" width="12.33203125" style="110" customWidth="1"/>
    <col min="14353" max="14353" width="13.6640625" style="110" customWidth="1"/>
    <col min="14354" max="14354" width="15.33203125" style="110" customWidth="1"/>
    <col min="14355" max="14355" width="11.33203125" style="110" customWidth="1"/>
    <col min="14356" max="14591" width="8.88671875" style="110"/>
    <col min="14592" max="14592" width="9.44140625" style="110" customWidth="1"/>
    <col min="14593" max="14593" width="23.33203125" style="110" customWidth="1"/>
    <col min="14594" max="14594" width="19" style="110" customWidth="1"/>
    <col min="14595" max="14595" width="13.33203125" style="110" customWidth="1"/>
    <col min="14596" max="14596" width="11.88671875" style="110" customWidth="1"/>
    <col min="14597" max="14597" width="10.44140625" style="110" customWidth="1"/>
    <col min="14598" max="14599" width="9.88671875" style="110" customWidth="1"/>
    <col min="14600" max="14600" width="11.6640625" style="110" customWidth="1"/>
    <col min="14601" max="14601" width="13" style="110" customWidth="1"/>
    <col min="14602" max="14602" width="12.5546875" style="110" customWidth="1"/>
    <col min="14603" max="14603" width="12" style="110" customWidth="1"/>
    <col min="14604" max="14604" width="12.33203125" style="110" customWidth="1"/>
    <col min="14605" max="14605" width="15.109375" style="110" customWidth="1"/>
    <col min="14606" max="14606" width="12.33203125" style="110" customWidth="1"/>
    <col min="14607" max="14607" width="11.109375" style="110" customWidth="1"/>
    <col min="14608" max="14608" width="12.33203125" style="110" customWidth="1"/>
    <col min="14609" max="14609" width="13.6640625" style="110" customWidth="1"/>
    <col min="14610" max="14610" width="15.33203125" style="110" customWidth="1"/>
    <col min="14611" max="14611" width="11.33203125" style="110" customWidth="1"/>
    <col min="14612" max="14847" width="8.88671875" style="110"/>
    <col min="14848" max="14848" width="9.44140625" style="110" customWidth="1"/>
    <col min="14849" max="14849" width="23.33203125" style="110" customWidth="1"/>
    <col min="14850" max="14850" width="19" style="110" customWidth="1"/>
    <col min="14851" max="14851" width="13.33203125" style="110" customWidth="1"/>
    <col min="14852" max="14852" width="11.88671875" style="110" customWidth="1"/>
    <col min="14853" max="14853" width="10.44140625" style="110" customWidth="1"/>
    <col min="14854" max="14855" width="9.88671875" style="110" customWidth="1"/>
    <col min="14856" max="14856" width="11.6640625" style="110" customWidth="1"/>
    <col min="14857" max="14857" width="13" style="110" customWidth="1"/>
    <col min="14858" max="14858" width="12.5546875" style="110" customWidth="1"/>
    <col min="14859" max="14859" width="12" style="110" customWidth="1"/>
    <col min="14860" max="14860" width="12.33203125" style="110" customWidth="1"/>
    <col min="14861" max="14861" width="15.109375" style="110" customWidth="1"/>
    <col min="14862" max="14862" width="12.33203125" style="110" customWidth="1"/>
    <col min="14863" max="14863" width="11.109375" style="110" customWidth="1"/>
    <col min="14864" max="14864" width="12.33203125" style="110" customWidth="1"/>
    <col min="14865" max="14865" width="13.6640625" style="110" customWidth="1"/>
    <col min="14866" max="14866" width="15.33203125" style="110" customWidth="1"/>
    <col min="14867" max="14867" width="11.33203125" style="110" customWidth="1"/>
    <col min="14868" max="15103" width="8.88671875" style="110"/>
    <col min="15104" max="15104" width="9.44140625" style="110" customWidth="1"/>
    <col min="15105" max="15105" width="23.33203125" style="110" customWidth="1"/>
    <col min="15106" max="15106" width="19" style="110" customWidth="1"/>
    <col min="15107" max="15107" width="13.33203125" style="110" customWidth="1"/>
    <col min="15108" max="15108" width="11.88671875" style="110" customWidth="1"/>
    <col min="15109" max="15109" width="10.44140625" style="110" customWidth="1"/>
    <col min="15110" max="15111" width="9.88671875" style="110" customWidth="1"/>
    <col min="15112" max="15112" width="11.6640625" style="110" customWidth="1"/>
    <col min="15113" max="15113" width="13" style="110" customWidth="1"/>
    <col min="15114" max="15114" width="12.5546875" style="110" customWidth="1"/>
    <col min="15115" max="15115" width="12" style="110" customWidth="1"/>
    <col min="15116" max="15116" width="12.33203125" style="110" customWidth="1"/>
    <col min="15117" max="15117" width="15.109375" style="110" customWidth="1"/>
    <col min="15118" max="15118" width="12.33203125" style="110" customWidth="1"/>
    <col min="15119" max="15119" width="11.109375" style="110" customWidth="1"/>
    <col min="15120" max="15120" width="12.33203125" style="110" customWidth="1"/>
    <col min="15121" max="15121" width="13.6640625" style="110" customWidth="1"/>
    <col min="15122" max="15122" width="15.33203125" style="110" customWidth="1"/>
    <col min="15123" max="15123" width="11.33203125" style="110" customWidth="1"/>
    <col min="15124" max="15359" width="8.88671875" style="110"/>
    <col min="15360" max="15360" width="9.44140625" style="110" customWidth="1"/>
    <col min="15361" max="15361" width="23.33203125" style="110" customWidth="1"/>
    <col min="15362" max="15362" width="19" style="110" customWidth="1"/>
    <col min="15363" max="15363" width="13.33203125" style="110" customWidth="1"/>
    <col min="15364" max="15364" width="11.88671875" style="110" customWidth="1"/>
    <col min="15365" max="15365" width="10.44140625" style="110" customWidth="1"/>
    <col min="15366" max="15367" width="9.88671875" style="110" customWidth="1"/>
    <col min="15368" max="15368" width="11.6640625" style="110" customWidth="1"/>
    <col min="15369" max="15369" width="13" style="110" customWidth="1"/>
    <col min="15370" max="15370" width="12.5546875" style="110" customWidth="1"/>
    <col min="15371" max="15371" width="12" style="110" customWidth="1"/>
    <col min="15372" max="15372" width="12.33203125" style="110" customWidth="1"/>
    <col min="15373" max="15373" width="15.109375" style="110" customWidth="1"/>
    <col min="15374" max="15374" width="12.33203125" style="110" customWidth="1"/>
    <col min="15375" max="15375" width="11.109375" style="110" customWidth="1"/>
    <col min="15376" max="15376" width="12.33203125" style="110" customWidth="1"/>
    <col min="15377" max="15377" width="13.6640625" style="110" customWidth="1"/>
    <col min="15378" max="15378" width="15.33203125" style="110" customWidth="1"/>
    <col min="15379" max="15379" width="11.33203125" style="110" customWidth="1"/>
    <col min="15380" max="15615" width="8.88671875" style="110"/>
    <col min="15616" max="15616" width="9.44140625" style="110" customWidth="1"/>
    <col min="15617" max="15617" width="23.33203125" style="110" customWidth="1"/>
    <col min="15618" max="15618" width="19" style="110" customWidth="1"/>
    <col min="15619" max="15619" width="13.33203125" style="110" customWidth="1"/>
    <col min="15620" max="15620" width="11.88671875" style="110" customWidth="1"/>
    <col min="15621" max="15621" width="10.44140625" style="110" customWidth="1"/>
    <col min="15622" max="15623" width="9.88671875" style="110" customWidth="1"/>
    <col min="15624" max="15624" width="11.6640625" style="110" customWidth="1"/>
    <col min="15625" max="15625" width="13" style="110" customWidth="1"/>
    <col min="15626" max="15626" width="12.5546875" style="110" customWidth="1"/>
    <col min="15627" max="15627" width="12" style="110" customWidth="1"/>
    <col min="15628" max="15628" width="12.33203125" style="110" customWidth="1"/>
    <col min="15629" max="15629" width="15.109375" style="110" customWidth="1"/>
    <col min="15630" max="15630" width="12.33203125" style="110" customWidth="1"/>
    <col min="15631" max="15631" width="11.109375" style="110" customWidth="1"/>
    <col min="15632" max="15632" width="12.33203125" style="110" customWidth="1"/>
    <col min="15633" max="15633" width="13.6640625" style="110" customWidth="1"/>
    <col min="15634" max="15634" width="15.33203125" style="110" customWidth="1"/>
    <col min="15635" max="15635" width="11.33203125" style="110" customWidth="1"/>
    <col min="15636" max="15871" width="8.88671875" style="110"/>
    <col min="15872" max="15872" width="9.44140625" style="110" customWidth="1"/>
    <col min="15873" max="15873" width="23.33203125" style="110" customWidth="1"/>
    <col min="15874" max="15874" width="19" style="110" customWidth="1"/>
    <col min="15875" max="15875" width="13.33203125" style="110" customWidth="1"/>
    <col min="15876" max="15876" width="11.88671875" style="110" customWidth="1"/>
    <col min="15877" max="15877" width="10.44140625" style="110" customWidth="1"/>
    <col min="15878" max="15879" width="9.88671875" style="110" customWidth="1"/>
    <col min="15880" max="15880" width="11.6640625" style="110" customWidth="1"/>
    <col min="15881" max="15881" width="13" style="110" customWidth="1"/>
    <col min="15882" max="15882" width="12.5546875" style="110" customWidth="1"/>
    <col min="15883" max="15883" width="12" style="110" customWidth="1"/>
    <col min="15884" max="15884" width="12.33203125" style="110" customWidth="1"/>
    <col min="15885" max="15885" width="15.109375" style="110" customWidth="1"/>
    <col min="15886" max="15886" width="12.33203125" style="110" customWidth="1"/>
    <col min="15887" max="15887" width="11.109375" style="110" customWidth="1"/>
    <col min="15888" max="15888" width="12.33203125" style="110" customWidth="1"/>
    <col min="15889" max="15889" width="13.6640625" style="110" customWidth="1"/>
    <col min="15890" max="15890" width="15.33203125" style="110" customWidth="1"/>
    <col min="15891" max="15891" width="11.33203125" style="110" customWidth="1"/>
    <col min="15892" max="16127" width="8.88671875" style="110"/>
    <col min="16128" max="16128" width="9.44140625" style="110" customWidth="1"/>
    <col min="16129" max="16129" width="23.33203125" style="110" customWidth="1"/>
    <col min="16130" max="16130" width="19" style="110" customWidth="1"/>
    <col min="16131" max="16131" width="13.33203125" style="110" customWidth="1"/>
    <col min="16132" max="16132" width="11.88671875" style="110" customWidth="1"/>
    <col min="16133" max="16133" width="10.44140625" style="110" customWidth="1"/>
    <col min="16134" max="16135" width="9.88671875" style="110" customWidth="1"/>
    <col min="16136" max="16136" width="11.6640625" style="110" customWidth="1"/>
    <col min="16137" max="16137" width="13" style="110" customWidth="1"/>
    <col min="16138" max="16138" width="12.5546875" style="110" customWidth="1"/>
    <col min="16139" max="16139" width="12" style="110" customWidth="1"/>
    <col min="16140" max="16140" width="12.33203125" style="110" customWidth="1"/>
    <col min="16141" max="16141" width="15.109375" style="110" customWidth="1"/>
    <col min="16142" max="16142" width="12.33203125" style="110" customWidth="1"/>
    <col min="16143" max="16143" width="11.109375" style="110" customWidth="1"/>
    <col min="16144" max="16144" width="12.33203125" style="110" customWidth="1"/>
    <col min="16145" max="16145" width="13.6640625" style="110" customWidth="1"/>
    <col min="16146" max="16146" width="15.33203125" style="110" customWidth="1"/>
    <col min="16147" max="16147" width="11.33203125" style="110" customWidth="1"/>
    <col min="16148" max="16384" width="8.88671875" style="110"/>
  </cols>
  <sheetData>
    <row r="1" spans="2:28" x14ac:dyDescent="0.2">
      <c r="B1" s="174" t="s">
        <v>147</v>
      </c>
      <c r="C1" s="175"/>
      <c r="D1" s="175"/>
      <c r="E1" s="175"/>
      <c r="F1" s="175"/>
      <c r="G1" s="175"/>
      <c r="H1" s="175"/>
      <c r="I1" s="175"/>
      <c r="J1" s="175"/>
      <c r="K1" s="175"/>
      <c r="L1" s="175"/>
      <c r="M1" s="175"/>
      <c r="N1" s="110" t="s">
        <v>148</v>
      </c>
    </row>
    <row r="2" spans="2:28" x14ac:dyDescent="0.2">
      <c r="B2" s="175"/>
      <c r="C2" s="175"/>
      <c r="D2" s="175"/>
      <c r="E2" s="175"/>
      <c r="F2" s="175"/>
      <c r="G2" s="175"/>
      <c r="H2" s="175"/>
      <c r="I2" s="175"/>
      <c r="J2" s="175"/>
      <c r="K2" s="175"/>
      <c r="L2" s="175"/>
      <c r="M2" s="175"/>
    </row>
    <row r="3" spans="2:28" ht="12" customHeight="1" x14ac:dyDescent="0.2">
      <c r="B3" s="175"/>
      <c r="C3" s="175"/>
      <c r="D3" s="175"/>
      <c r="E3" s="175"/>
      <c r="F3" s="175"/>
      <c r="G3" s="175"/>
      <c r="H3" s="175"/>
      <c r="I3" s="175"/>
      <c r="J3" s="175"/>
      <c r="K3" s="175"/>
      <c r="L3" s="175"/>
      <c r="M3" s="175"/>
      <c r="W3" s="111"/>
      <c r="X3" s="112"/>
      <c r="Y3" s="112"/>
      <c r="Z3" s="112"/>
      <c r="AA3" s="113">
        <v>0.10440000000000001</v>
      </c>
    </row>
    <row r="4" spans="2:28" ht="21.75" customHeight="1" x14ac:dyDescent="0.2">
      <c r="H4" s="176" t="s">
        <v>149</v>
      </c>
      <c r="I4" s="176"/>
      <c r="J4" s="176"/>
      <c r="K4" s="176"/>
      <c r="L4" s="176"/>
      <c r="W4" s="111"/>
      <c r="X4" s="112"/>
      <c r="Y4" s="112"/>
      <c r="Z4" s="112"/>
      <c r="AA4" s="113"/>
    </row>
    <row r="5" spans="2:28" ht="12" customHeight="1" x14ac:dyDescent="0.2">
      <c r="B5" s="177"/>
      <c r="C5" s="177"/>
      <c r="D5" s="177"/>
      <c r="E5" s="177"/>
      <c r="F5" s="177"/>
      <c r="G5" s="177"/>
      <c r="H5" s="177"/>
      <c r="I5" s="177"/>
      <c r="J5" s="177"/>
      <c r="K5" s="177"/>
      <c r="L5" s="177"/>
      <c r="M5" s="177"/>
      <c r="N5" s="177"/>
      <c r="O5" s="177"/>
      <c r="P5" s="177"/>
      <c r="Q5" s="177"/>
      <c r="R5" s="177"/>
      <c r="S5" s="177"/>
      <c r="T5" s="177"/>
      <c r="W5" s="111"/>
      <c r="X5" s="112"/>
      <c r="Y5" s="112"/>
      <c r="Z5" s="112"/>
      <c r="AA5" s="113">
        <v>0.1235</v>
      </c>
    </row>
    <row r="6" spans="2:28" ht="11.25" customHeight="1" x14ac:dyDescent="0.2">
      <c r="B6" s="116"/>
      <c r="C6" s="116"/>
      <c r="D6" s="116"/>
      <c r="E6" s="116"/>
      <c r="F6" s="116"/>
      <c r="G6" s="116"/>
      <c r="H6" s="116"/>
      <c r="I6" s="116"/>
      <c r="J6" s="116"/>
      <c r="K6" s="116"/>
      <c r="L6" s="115"/>
      <c r="M6" s="115"/>
      <c r="N6" s="115"/>
      <c r="O6" s="115"/>
      <c r="P6" s="115"/>
      <c r="Q6" s="115"/>
      <c r="R6" s="115"/>
      <c r="S6" s="115"/>
      <c r="T6" s="115"/>
      <c r="W6" s="111"/>
      <c r="X6" s="112"/>
      <c r="Y6" s="112"/>
      <c r="Z6" s="112"/>
      <c r="AA6" s="113">
        <v>0.18890000000000001</v>
      </c>
    </row>
    <row r="7" spans="2:28" ht="14.1" customHeight="1" x14ac:dyDescent="0.2">
      <c r="B7" s="177" t="s">
        <v>106</v>
      </c>
      <c r="C7" s="177"/>
      <c r="D7" s="177"/>
      <c r="E7" s="177"/>
      <c r="F7" s="177"/>
      <c r="G7" s="177"/>
      <c r="H7" s="177"/>
      <c r="I7" s="177"/>
      <c r="J7" s="177"/>
      <c r="K7" s="177"/>
      <c r="L7" s="177"/>
      <c r="M7" s="177"/>
      <c r="N7" s="177"/>
      <c r="O7" s="177"/>
      <c r="P7" s="177"/>
      <c r="Q7" s="177"/>
      <c r="R7" s="177"/>
      <c r="S7" s="177"/>
      <c r="T7" s="177"/>
      <c r="W7" s="111"/>
      <c r="X7" s="112"/>
      <c r="Y7" s="112"/>
      <c r="Z7" s="112"/>
      <c r="AA7" s="113">
        <v>0.20019999999999999</v>
      </c>
    </row>
    <row r="8" spans="2:28" ht="18" customHeight="1" x14ac:dyDescent="0.2">
      <c r="B8" s="178" t="s">
        <v>107</v>
      </c>
      <c r="C8" s="179"/>
      <c r="D8" s="179"/>
      <c r="E8" s="179"/>
      <c r="F8" s="179"/>
      <c r="G8" s="179"/>
      <c r="H8" s="179"/>
      <c r="I8" s="179"/>
      <c r="J8" s="179"/>
      <c r="K8" s="117" t="s">
        <v>108</v>
      </c>
      <c r="L8" s="147">
        <f>+IF(K8="Biudžetinė",0.0014,IF(K8="Verslo įm. ir kt.(2)",0.0046,IF(K8="Kitos organizacijos(3)",0.003,0)))</f>
        <v>4.5999999999999999E-3</v>
      </c>
      <c r="N8" s="118"/>
      <c r="O8" s="114"/>
      <c r="P8" s="114"/>
      <c r="Q8" s="114"/>
      <c r="R8" s="114"/>
      <c r="S8" s="114"/>
      <c r="T8" s="119"/>
      <c r="W8" s="120"/>
      <c r="X8" s="112"/>
      <c r="Y8" s="112"/>
      <c r="Z8" s="112"/>
    </row>
    <row r="9" spans="2:28" ht="3" customHeight="1" x14ac:dyDescent="0.2">
      <c r="L9" s="118"/>
    </row>
    <row r="10" spans="2:28" ht="60.75" customHeight="1" x14ac:dyDescent="0.2">
      <c r="B10" s="168" t="s">
        <v>44</v>
      </c>
      <c r="C10" s="168" t="s">
        <v>109</v>
      </c>
      <c r="D10" s="168" t="s">
        <v>110</v>
      </c>
      <c r="E10" s="168" t="s">
        <v>111</v>
      </c>
      <c r="F10" s="168" t="s">
        <v>112</v>
      </c>
      <c r="G10" s="168" t="s">
        <v>113</v>
      </c>
      <c r="H10" s="168" t="s">
        <v>114</v>
      </c>
      <c r="I10" s="168" t="s">
        <v>115</v>
      </c>
      <c r="J10" s="168" t="s">
        <v>116</v>
      </c>
      <c r="K10" s="168" t="s">
        <v>117</v>
      </c>
      <c r="L10" s="168" t="s">
        <v>118</v>
      </c>
      <c r="M10" s="168" t="s">
        <v>119</v>
      </c>
      <c r="N10" s="168" t="s">
        <v>120</v>
      </c>
      <c r="O10" s="168" t="s">
        <v>121</v>
      </c>
      <c r="P10" s="168" t="s">
        <v>122</v>
      </c>
      <c r="Q10" s="91"/>
      <c r="R10" s="91"/>
      <c r="S10" s="168" t="s">
        <v>123</v>
      </c>
      <c r="T10" s="168" t="s">
        <v>124</v>
      </c>
      <c r="U10" s="168" t="s">
        <v>125</v>
      </c>
      <c r="V10" s="168" t="s">
        <v>126</v>
      </c>
      <c r="W10" s="168" t="s">
        <v>127</v>
      </c>
      <c r="X10" s="168" t="s">
        <v>128</v>
      </c>
      <c r="Y10" s="168" t="s">
        <v>129</v>
      </c>
      <c r="Z10" s="168" t="s">
        <v>130</v>
      </c>
      <c r="AA10" s="168" t="s">
        <v>150</v>
      </c>
      <c r="AB10" s="173" t="s">
        <v>132</v>
      </c>
    </row>
    <row r="11" spans="2:28" ht="12.75" customHeight="1" x14ac:dyDescent="0.2">
      <c r="B11" s="169"/>
      <c r="C11" s="169"/>
      <c r="D11" s="169"/>
      <c r="E11" s="169"/>
      <c r="F11" s="169"/>
      <c r="G11" s="169"/>
      <c r="H11" s="169"/>
      <c r="I11" s="169"/>
      <c r="J11" s="169"/>
      <c r="K11" s="169"/>
      <c r="L11" s="169"/>
      <c r="M11" s="169"/>
      <c r="N11" s="169"/>
      <c r="O11" s="169"/>
      <c r="P11" s="169"/>
      <c r="Q11" s="171"/>
      <c r="R11" s="171"/>
      <c r="S11" s="169"/>
      <c r="T11" s="169"/>
      <c r="U11" s="169"/>
      <c r="V11" s="169"/>
      <c r="W11" s="169"/>
      <c r="X11" s="169"/>
      <c r="Y11" s="169"/>
      <c r="Z11" s="169"/>
      <c r="AA11" s="169"/>
      <c r="AB11" s="173"/>
    </row>
    <row r="12" spans="2:28" ht="38.1" customHeight="1" x14ac:dyDescent="0.2">
      <c r="B12" s="170"/>
      <c r="C12" s="170"/>
      <c r="D12" s="170"/>
      <c r="E12" s="170"/>
      <c r="F12" s="170"/>
      <c r="G12" s="170"/>
      <c r="H12" s="170"/>
      <c r="I12" s="170"/>
      <c r="J12" s="170"/>
      <c r="K12" s="170"/>
      <c r="L12" s="170"/>
      <c r="M12" s="170"/>
      <c r="N12" s="170"/>
      <c r="O12" s="170"/>
      <c r="P12" s="170"/>
      <c r="Q12" s="172"/>
      <c r="R12" s="172"/>
      <c r="S12" s="170"/>
      <c r="T12" s="170"/>
      <c r="U12" s="170"/>
      <c r="V12" s="170"/>
      <c r="W12" s="170"/>
      <c r="X12" s="170"/>
      <c r="Y12" s="170"/>
      <c r="Z12" s="170"/>
      <c r="AA12" s="170"/>
      <c r="AB12" s="173"/>
    </row>
    <row r="13" spans="2:28" ht="15" customHeight="1" x14ac:dyDescent="0.2">
      <c r="B13" s="92">
        <v>1</v>
      </c>
      <c r="C13" s="92">
        <v>2</v>
      </c>
      <c r="D13" s="92">
        <v>3</v>
      </c>
      <c r="E13" s="92">
        <v>4</v>
      </c>
      <c r="F13" s="92">
        <v>5</v>
      </c>
      <c r="G13" s="92">
        <v>6</v>
      </c>
      <c r="H13" s="92">
        <v>7</v>
      </c>
      <c r="I13" s="92">
        <v>8</v>
      </c>
      <c r="J13" s="92">
        <v>9</v>
      </c>
      <c r="K13" s="92">
        <v>10</v>
      </c>
      <c r="L13" s="93" t="s">
        <v>133</v>
      </c>
      <c r="M13" s="92">
        <v>12</v>
      </c>
      <c r="N13" s="92">
        <v>13</v>
      </c>
      <c r="O13" s="92">
        <v>14</v>
      </c>
      <c r="P13" s="92">
        <v>15</v>
      </c>
      <c r="Q13" s="92">
        <v>15</v>
      </c>
      <c r="R13" s="92">
        <v>16</v>
      </c>
      <c r="S13" s="92" t="s">
        <v>134</v>
      </c>
      <c r="T13" s="94">
        <v>17</v>
      </c>
      <c r="U13" s="94">
        <v>18</v>
      </c>
      <c r="V13" s="94">
        <v>19</v>
      </c>
      <c r="W13" s="94">
        <v>20</v>
      </c>
      <c r="X13" s="94">
        <v>21</v>
      </c>
      <c r="Y13" s="94" t="s">
        <v>135</v>
      </c>
      <c r="Z13" s="94" t="s">
        <v>136</v>
      </c>
      <c r="AA13" s="94">
        <v>24</v>
      </c>
      <c r="AB13" s="158">
        <v>25</v>
      </c>
    </row>
    <row r="14" spans="2:28" ht="25.2" x14ac:dyDescent="0.2">
      <c r="B14" s="121">
        <f>ROW(A1)</f>
        <v>1</v>
      </c>
      <c r="C14" s="122" t="s">
        <v>151</v>
      </c>
      <c r="D14" s="122" t="s">
        <v>152</v>
      </c>
      <c r="E14" s="122" t="s">
        <v>153</v>
      </c>
      <c r="F14" s="122" t="s">
        <v>154</v>
      </c>
      <c r="G14" s="117" t="s">
        <v>155</v>
      </c>
      <c r="H14" s="155" t="s">
        <v>155</v>
      </c>
      <c r="I14" s="117">
        <v>1</v>
      </c>
      <c r="J14" s="123" t="s">
        <v>156</v>
      </c>
      <c r="K14" s="122"/>
      <c r="L14" s="124">
        <v>360</v>
      </c>
      <c r="M14" s="124">
        <f>22</f>
        <v>22</v>
      </c>
      <c r="N14" s="124">
        <f>+M14*0.2</f>
        <v>4.4000000000000004</v>
      </c>
      <c r="O14" s="125">
        <v>0</v>
      </c>
      <c r="P14" s="150">
        <f>ROUND((+M14+N14)*O14,2)</f>
        <v>0</v>
      </c>
      <c r="Q14" s="150"/>
      <c r="R14" s="150"/>
      <c r="S14" s="150">
        <f>ROUND(M14+N14+P14+Q14+R14,2)</f>
        <v>26.4</v>
      </c>
      <c r="T14" s="150">
        <f t="shared" ref="T14:T23" si="0">ROUND(IF($L$8=0%,0,(IF(J14="Terminuota",(1+$L$8+0.0203)*(M14+N14+P14+R14+Q14),(1+$L$8+0.0131)*(M14+N14+P14+R14+Q14)))),2)</f>
        <v>27.06</v>
      </c>
      <c r="U14" s="126">
        <v>5</v>
      </c>
      <c r="V14" s="127">
        <v>20</v>
      </c>
      <c r="W14" s="147">
        <f>IF(OR(U14="",V14=""),"",VLOOKUP(CONCATENATE(U14," dienų darbo savaitė"),'[1]Atostogų išmokų FN'!$A$7:$AH$8,V14-16)/100)</f>
        <v>8.6300000000000002E-2</v>
      </c>
      <c r="X14" s="151">
        <f t="shared" ref="X14:X23" si="1">IF(T14=0,0,ROUND((T14*W14),2))</f>
        <v>2.34</v>
      </c>
      <c r="Y14" s="152">
        <f t="shared" ref="Y14:Y23" si="2">SUM(T14+X14)</f>
        <v>29.4</v>
      </c>
      <c r="Z14" s="152">
        <f t="shared" ref="Z14:Z23" si="3">SUM(I14*L14*Y14)</f>
        <v>10584</v>
      </c>
      <c r="AA14" s="153" t="s">
        <v>157</v>
      </c>
      <c r="AB14" s="153" t="s">
        <v>158</v>
      </c>
    </row>
    <row r="15" spans="2:28" x14ac:dyDescent="0.2">
      <c r="B15" s="121">
        <f t="shared" ref="B15:B23" si="4">ROW(A2)</f>
        <v>2</v>
      </c>
      <c r="C15" s="122" t="s">
        <v>159</v>
      </c>
      <c r="D15" s="122" t="s">
        <v>160</v>
      </c>
      <c r="E15" s="122" t="s">
        <v>153</v>
      </c>
      <c r="F15" s="122" t="s">
        <v>154</v>
      </c>
      <c r="G15" s="117" t="s">
        <v>161</v>
      </c>
      <c r="H15" s="155" t="s">
        <v>162</v>
      </c>
      <c r="I15" s="117">
        <v>1</v>
      </c>
      <c r="J15" s="123" t="s">
        <v>156</v>
      </c>
      <c r="K15" s="122" t="s">
        <v>163</v>
      </c>
      <c r="L15" s="124">
        <v>100</v>
      </c>
      <c r="M15" s="124">
        <v>25</v>
      </c>
      <c r="N15" s="124">
        <v>0</v>
      </c>
      <c r="O15" s="125">
        <v>0.08</v>
      </c>
      <c r="P15" s="150">
        <f>ROUND((+M15+N15)*O15,2)</f>
        <v>2</v>
      </c>
      <c r="Q15" s="150"/>
      <c r="R15" s="150"/>
      <c r="S15" s="150">
        <f>ROUND(M15+N15+P15+Q15+R15,2)</f>
        <v>27</v>
      </c>
      <c r="T15" s="150">
        <f t="shared" si="0"/>
        <v>27.67</v>
      </c>
      <c r="U15" s="126">
        <v>5</v>
      </c>
      <c r="V15" s="127">
        <v>41</v>
      </c>
      <c r="W15" s="147">
        <f>IF(OR(U15="",V15=""),"",VLOOKUP(CONCATENATE(U15," dienų darbo savaitė"),'[1]Atostogų išmokų FN'!$A$7:$AH$8,V15-16)/100)</f>
        <v>0.20019999999999999</v>
      </c>
      <c r="X15" s="151">
        <f t="shared" si="1"/>
        <v>5.54</v>
      </c>
      <c r="Y15" s="152">
        <f t="shared" si="2"/>
        <v>33.21</v>
      </c>
      <c r="Z15" s="152">
        <f t="shared" si="3"/>
        <v>3321</v>
      </c>
      <c r="AA15" s="128"/>
      <c r="AB15" s="128"/>
    </row>
    <row r="16" spans="2:28" ht="25.2" x14ac:dyDescent="0.2">
      <c r="B16" s="121">
        <f t="shared" si="4"/>
        <v>3</v>
      </c>
      <c r="C16" s="122" t="s">
        <v>159</v>
      </c>
      <c r="D16" s="122" t="s">
        <v>164</v>
      </c>
      <c r="E16" s="122" t="s">
        <v>153</v>
      </c>
      <c r="F16" s="122" t="s">
        <v>154</v>
      </c>
      <c r="G16" s="156" t="s">
        <v>165</v>
      </c>
      <c r="H16" s="155" t="s">
        <v>166</v>
      </c>
      <c r="I16" s="117">
        <v>0.5</v>
      </c>
      <c r="J16" s="146" t="s">
        <v>167</v>
      </c>
      <c r="K16" s="122"/>
      <c r="L16" s="124">
        <v>300</v>
      </c>
      <c r="M16" s="124">
        <f>15</f>
        <v>15</v>
      </c>
      <c r="N16" s="124">
        <v>0</v>
      </c>
      <c r="O16" s="125">
        <v>0</v>
      </c>
      <c r="P16" s="150">
        <f t="shared" ref="P16:P23" si="5">ROUND((+M16+N16)*O16,2)</f>
        <v>0</v>
      </c>
      <c r="Q16" s="150"/>
      <c r="R16" s="150"/>
      <c r="S16" s="150">
        <f>ROUND(M16+N16+P16+Q16+R16,2)</f>
        <v>15</v>
      </c>
      <c r="T16" s="150">
        <f t="shared" si="0"/>
        <v>15.27</v>
      </c>
      <c r="U16" s="126">
        <v>5</v>
      </c>
      <c r="V16" s="127">
        <v>20</v>
      </c>
      <c r="W16" s="147">
        <f>IF(OR(U16="",V16=""),"",VLOOKUP(CONCATENATE(U16," dienų darbo savaitė"),'[1]Atostogų išmokų FN'!$A$7:$AH$8,V16-16)/100)</f>
        <v>8.6300000000000002E-2</v>
      </c>
      <c r="X16" s="151">
        <f t="shared" si="1"/>
        <v>1.32</v>
      </c>
      <c r="Y16" s="152">
        <f t="shared" si="2"/>
        <v>16.59</v>
      </c>
      <c r="Z16" s="152">
        <f t="shared" si="3"/>
        <v>2488.5</v>
      </c>
      <c r="AA16" s="128"/>
      <c r="AB16" s="128"/>
    </row>
    <row r="17" spans="2:28" x14ac:dyDescent="0.2">
      <c r="B17" s="121">
        <f t="shared" si="4"/>
        <v>4</v>
      </c>
      <c r="C17" s="122"/>
      <c r="D17" s="122"/>
      <c r="E17" s="122"/>
      <c r="F17" s="122"/>
      <c r="G17" s="123"/>
      <c r="H17" s="129"/>
      <c r="I17" s="123"/>
      <c r="J17" s="123"/>
      <c r="K17" s="122"/>
      <c r="L17" s="124"/>
      <c r="M17" s="124"/>
      <c r="N17" s="124"/>
      <c r="O17" s="125"/>
      <c r="P17" s="150">
        <f t="shared" si="5"/>
        <v>0</v>
      </c>
      <c r="Q17" s="150"/>
      <c r="R17" s="150"/>
      <c r="S17" s="150">
        <f t="shared" ref="S17:S23" si="6">ROUND(M17+N17+P17+Q17+R17,2)</f>
        <v>0</v>
      </c>
      <c r="T17" s="150">
        <f t="shared" si="0"/>
        <v>0</v>
      </c>
      <c r="U17" s="126"/>
      <c r="V17" s="127"/>
      <c r="W17" s="147" t="str">
        <f>IF(OR(U17="",V17=""),"",VLOOKUP(CONCATENATE(U17," dienų darbo savaitė"),'[1]Atostogų išmokų FN'!$A$7:$AH$8,V17-16)/100)</f>
        <v/>
      </c>
      <c r="X17" s="151">
        <f t="shared" si="1"/>
        <v>0</v>
      </c>
      <c r="Y17" s="152">
        <f t="shared" si="2"/>
        <v>0</v>
      </c>
      <c r="Z17" s="152">
        <f t="shared" si="3"/>
        <v>0</v>
      </c>
      <c r="AA17" s="128"/>
      <c r="AB17" s="128"/>
    </row>
    <row r="18" spans="2:28" x14ac:dyDescent="0.2">
      <c r="B18" s="121">
        <f t="shared" si="4"/>
        <v>5</v>
      </c>
      <c r="C18" s="122"/>
      <c r="D18" s="122"/>
      <c r="E18" s="122"/>
      <c r="F18" s="122"/>
      <c r="G18" s="123"/>
      <c r="H18" s="123"/>
      <c r="I18" s="123"/>
      <c r="J18" s="123"/>
      <c r="K18" s="122"/>
      <c r="L18" s="124"/>
      <c r="M18" s="124"/>
      <c r="N18" s="124"/>
      <c r="O18" s="125"/>
      <c r="P18" s="150">
        <f t="shared" si="5"/>
        <v>0</v>
      </c>
      <c r="Q18" s="150"/>
      <c r="R18" s="150"/>
      <c r="S18" s="150">
        <f t="shared" si="6"/>
        <v>0</v>
      </c>
      <c r="T18" s="150">
        <f t="shared" si="0"/>
        <v>0</v>
      </c>
      <c r="U18" s="126"/>
      <c r="V18" s="127"/>
      <c r="W18" s="147" t="str">
        <f>IF(OR(U18="",V18=""),"",VLOOKUP(CONCATENATE(U18," dienų darbo savaitė"),'[1]Atostogų išmokų FN'!$A$7:$AH$8,V18-16)/100)</f>
        <v/>
      </c>
      <c r="X18" s="151">
        <f t="shared" si="1"/>
        <v>0</v>
      </c>
      <c r="Y18" s="152">
        <f t="shared" si="2"/>
        <v>0</v>
      </c>
      <c r="Z18" s="152">
        <f t="shared" si="3"/>
        <v>0</v>
      </c>
      <c r="AA18" s="128"/>
      <c r="AB18" s="128"/>
    </row>
    <row r="19" spans="2:28" x14ac:dyDescent="0.2">
      <c r="B19" s="121">
        <f t="shared" si="4"/>
        <v>6</v>
      </c>
      <c r="C19" s="122"/>
      <c r="D19" s="122"/>
      <c r="E19" s="122"/>
      <c r="F19" s="122"/>
      <c r="G19" s="123"/>
      <c r="H19" s="123"/>
      <c r="I19" s="123"/>
      <c r="J19" s="123"/>
      <c r="K19" s="122"/>
      <c r="L19" s="124"/>
      <c r="M19" s="124"/>
      <c r="N19" s="124"/>
      <c r="O19" s="125"/>
      <c r="P19" s="150">
        <f t="shared" si="5"/>
        <v>0</v>
      </c>
      <c r="Q19" s="150"/>
      <c r="R19" s="150"/>
      <c r="S19" s="150">
        <f t="shared" si="6"/>
        <v>0</v>
      </c>
      <c r="T19" s="150">
        <f t="shared" si="0"/>
        <v>0</v>
      </c>
      <c r="U19" s="126"/>
      <c r="V19" s="127"/>
      <c r="W19" s="147" t="str">
        <f>IF(OR(U19="",V19=""),"",VLOOKUP(CONCATENATE(U19," dienų darbo savaitė"),'[1]Atostogų išmokų FN'!$A$7:$AH$8,V19-16)/100)</f>
        <v/>
      </c>
      <c r="X19" s="151">
        <f t="shared" si="1"/>
        <v>0</v>
      </c>
      <c r="Y19" s="152">
        <f t="shared" si="2"/>
        <v>0</v>
      </c>
      <c r="Z19" s="152">
        <f t="shared" si="3"/>
        <v>0</v>
      </c>
      <c r="AA19" s="128"/>
      <c r="AB19" s="128"/>
    </row>
    <row r="20" spans="2:28" x14ac:dyDescent="0.2">
      <c r="B20" s="121">
        <f t="shared" si="4"/>
        <v>7</v>
      </c>
      <c r="C20" s="122"/>
      <c r="D20" s="122"/>
      <c r="E20" s="122"/>
      <c r="F20" s="122"/>
      <c r="G20" s="123"/>
      <c r="H20" s="123"/>
      <c r="I20" s="123"/>
      <c r="J20" s="123"/>
      <c r="K20" s="122"/>
      <c r="L20" s="124"/>
      <c r="M20" s="124"/>
      <c r="N20" s="124"/>
      <c r="O20" s="125"/>
      <c r="P20" s="150">
        <f t="shared" si="5"/>
        <v>0</v>
      </c>
      <c r="Q20" s="150"/>
      <c r="R20" s="150"/>
      <c r="S20" s="150">
        <f t="shared" si="6"/>
        <v>0</v>
      </c>
      <c r="T20" s="150">
        <f t="shared" si="0"/>
        <v>0</v>
      </c>
      <c r="U20" s="126"/>
      <c r="V20" s="127"/>
      <c r="W20" s="147" t="str">
        <f>IF(OR(U20="",V20=""),"",VLOOKUP(CONCATENATE(U20," dienų darbo savaitė"),'[1]Atostogų išmokų FN'!$A$7:$AH$8,V20-16)/100)</f>
        <v/>
      </c>
      <c r="X20" s="151">
        <f t="shared" si="1"/>
        <v>0</v>
      </c>
      <c r="Y20" s="152">
        <f t="shared" si="2"/>
        <v>0</v>
      </c>
      <c r="Z20" s="152">
        <f t="shared" si="3"/>
        <v>0</v>
      </c>
      <c r="AA20" s="128"/>
      <c r="AB20" s="128"/>
    </row>
    <row r="21" spans="2:28" x14ac:dyDescent="0.2">
      <c r="B21" s="121">
        <f t="shared" si="4"/>
        <v>8</v>
      </c>
      <c r="C21" s="122"/>
      <c r="D21" s="122"/>
      <c r="E21" s="122"/>
      <c r="F21" s="122"/>
      <c r="G21" s="123"/>
      <c r="H21" s="123"/>
      <c r="I21" s="123"/>
      <c r="J21" s="123"/>
      <c r="K21" s="122"/>
      <c r="L21" s="124"/>
      <c r="M21" s="124"/>
      <c r="N21" s="124"/>
      <c r="O21" s="125"/>
      <c r="P21" s="150">
        <f t="shared" si="5"/>
        <v>0</v>
      </c>
      <c r="Q21" s="150"/>
      <c r="R21" s="150"/>
      <c r="S21" s="150">
        <f t="shared" si="6"/>
        <v>0</v>
      </c>
      <c r="T21" s="150">
        <f t="shared" si="0"/>
        <v>0</v>
      </c>
      <c r="U21" s="126"/>
      <c r="V21" s="127"/>
      <c r="W21" s="147" t="str">
        <f>IF(OR(U21="",V21=""),"",VLOOKUP(CONCATENATE(U21," dienų darbo savaitė"),'[1]Atostogų išmokų FN'!$A$7:$AH$8,V21-16)/100)</f>
        <v/>
      </c>
      <c r="X21" s="151">
        <f t="shared" si="1"/>
        <v>0</v>
      </c>
      <c r="Y21" s="152">
        <f t="shared" si="2"/>
        <v>0</v>
      </c>
      <c r="Z21" s="152">
        <f t="shared" si="3"/>
        <v>0</v>
      </c>
      <c r="AA21" s="128"/>
      <c r="AB21" s="128"/>
    </row>
    <row r="22" spans="2:28" x14ac:dyDescent="0.2">
      <c r="B22" s="121">
        <f t="shared" si="4"/>
        <v>9</v>
      </c>
      <c r="C22" s="122"/>
      <c r="D22" s="122"/>
      <c r="E22" s="122"/>
      <c r="F22" s="122"/>
      <c r="G22" s="123"/>
      <c r="H22" s="123"/>
      <c r="I22" s="123"/>
      <c r="J22" s="123"/>
      <c r="K22" s="122"/>
      <c r="L22" s="124"/>
      <c r="M22" s="124"/>
      <c r="N22" s="124"/>
      <c r="O22" s="125"/>
      <c r="P22" s="150">
        <f t="shared" si="5"/>
        <v>0</v>
      </c>
      <c r="Q22" s="150"/>
      <c r="R22" s="150"/>
      <c r="S22" s="150">
        <f t="shared" si="6"/>
        <v>0</v>
      </c>
      <c r="T22" s="150">
        <f t="shared" si="0"/>
        <v>0</v>
      </c>
      <c r="U22" s="126"/>
      <c r="V22" s="127"/>
      <c r="W22" s="147" t="str">
        <f>IF(OR(U22="",V22=""),"",VLOOKUP(CONCATENATE(U22," dienų darbo savaitė"),'[1]Atostogų išmokų FN'!$A$7:$AH$8,V22-16)/100)</f>
        <v/>
      </c>
      <c r="X22" s="151">
        <f t="shared" si="1"/>
        <v>0</v>
      </c>
      <c r="Y22" s="152">
        <f t="shared" si="2"/>
        <v>0</v>
      </c>
      <c r="Z22" s="152">
        <f t="shared" si="3"/>
        <v>0</v>
      </c>
      <c r="AA22" s="128"/>
      <c r="AB22" s="128"/>
    </row>
    <row r="23" spans="2:28" x14ac:dyDescent="0.2">
      <c r="B23" s="121">
        <f t="shared" si="4"/>
        <v>10</v>
      </c>
      <c r="C23" s="122"/>
      <c r="D23" s="122"/>
      <c r="E23" s="122"/>
      <c r="F23" s="122"/>
      <c r="G23" s="123"/>
      <c r="H23" s="123"/>
      <c r="I23" s="123"/>
      <c r="J23" s="123"/>
      <c r="K23" s="122"/>
      <c r="L23" s="124"/>
      <c r="M23" s="124"/>
      <c r="N23" s="124"/>
      <c r="O23" s="125"/>
      <c r="P23" s="150">
        <f t="shared" si="5"/>
        <v>0</v>
      </c>
      <c r="Q23" s="150"/>
      <c r="R23" s="150"/>
      <c r="S23" s="150">
        <f t="shared" si="6"/>
        <v>0</v>
      </c>
      <c r="T23" s="150">
        <f t="shared" si="0"/>
        <v>0</v>
      </c>
      <c r="U23" s="126"/>
      <c r="V23" s="127"/>
      <c r="W23" s="147" t="str">
        <f>IF(OR(U23="",V23=""),"",VLOOKUP(CONCATENATE(U23," dienų darbo savaitė"),'[1]Atostogų išmokų FN'!$A$7:$AH$8,V23-16)/100)</f>
        <v/>
      </c>
      <c r="X23" s="151">
        <f t="shared" si="1"/>
        <v>0</v>
      </c>
      <c r="Y23" s="152">
        <f t="shared" si="2"/>
        <v>0</v>
      </c>
      <c r="Z23" s="152">
        <f t="shared" si="3"/>
        <v>0</v>
      </c>
      <c r="AA23" s="128"/>
      <c r="AB23" s="128"/>
    </row>
    <row r="24" spans="2:28" x14ac:dyDescent="0.2">
      <c r="B24" s="157" t="s">
        <v>103</v>
      </c>
      <c r="C24" s="148"/>
      <c r="D24" s="148"/>
      <c r="E24" s="148"/>
      <c r="F24" s="148"/>
      <c r="G24" s="148"/>
      <c r="H24" s="148"/>
      <c r="I24" s="148"/>
      <c r="J24" s="148"/>
      <c r="K24" s="149"/>
      <c r="L24" s="149">
        <f>SUBTOTAL(9,L14:L23)</f>
        <v>760</v>
      </c>
      <c r="M24" s="149">
        <f>SUBTOTAL(9,M14:M23)</f>
        <v>62</v>
      </c>
      <c r="N24" s="149">
        <f>SUBTOTAL(9,N14:N23)</f>
        <v>4.4000000000000004</v>
      </c>
      <c r="O24" s="149"/>
      <c r="P24" s="149">
        <f>SUBTOTAL(9,P14:P23)</f>
        <v>2</v>
      </c>
      <c r="Q24" s="149">
        <f>SUBTOTAL(9,Q14:Q23)</f>
        <v>0</v>
      </c>
      <c r="R24" s="149"/>
      <c r="S24" s="149">
        <f>SUBTOTAL(9,S14:S23)</f>
        <v>68.400000000000006</v>
      </c>
      <c r="T24" s="149">
        <f>SUBTOTAL(9,T14:T23)</f>
        <v>70</v>
      </c>
      <c r="U24" s="149"/>
      <c r="V24" s="149"/>
      <c r="W24" s="149"/>
      <c r="X24" s="149">
        <f>SUBTOTAL(9,X14:X23)</f>
        <v>9.1999999999999993</v>
      </c>
      <c r="Y24" s="149">
        <f>SUBTOTAL(9,Y14:Y23)</f>
        <v>79.2</v>
      </c>
      <c r="Z24" s="149">
        <f>SUBTOTAL(9,Z14:Z23)</f>
        <v>16393.5</v>
      </c>
      <c r="AA24" s="149"/>
      <c r="AB24" s="154"/>
    </row>
    <row r="25" spans="2:28" ht="13.5" customHeight="1" x14ac:dyDescent="0.2">
      <c r="B25" s="130"/>
      <c r="C25" s="130"/>
      <c r="D25" s="130"/>
      <c r="E25" s="130"/>
      <c r="F25" s="130"/>
      <c r="G25" s="131"/>
      <c r="H25" s="131"/>
      <c r="I25" s="131"/>
      <c r="J25" s="131"/>
      <c r="K25" s="131"/>
      <c r="L25" s="132"/>
      <c r="M25" s="130"/>
      <c r="N25" s="132"/>
      <c r="O25" s="130"/>
      <c r="P25" s="130"/>
      <c r="Q25" s="130"/>
      <c r="R25" s="130"/>
      <c r="S25" s="130"/>
      <c r="T25" s="130"/>
      <c r="U25" s="132"/>
      <c r="V25" s="131"/>
      <c r="W25" s="131"/>
      <c r="X25" s="131"/>
      <c r="Y25" s="131"/>
      <c r="Z25" s="131"/>
    </row>
    <row r="26" spans="2:28" ht="20.100000000000001" customHeight="1" x14ac:dyDescent="0.2">
      <c r="B26" s="142" t="s">
        <v>137</v>
      </c>
      <c r="C26" s="133"/>
      <c r="D26" s="133"/>
      <c r="E26" s="133"/>
      <c r="F26" s="133"/>
      <c r="G26" s="134"/>
      <c r="H26" s="134"/>
      <c r="I26" s="134"/>
      <c r="J26" s="134"/>
      <c r="K26" s="134"/>
      <c r="L26" s="135"/>
      <c r="M26" s="133"/>
      <c r="N26" s="135"/>
      <c r="O26" s="133"/>
      <c r="P26" s="133"/>
      <c r="Q26" s="133"/>
      <c r="R26" s="133"/>
      <c r="S26" s="133"/>
      <c r="T26" s="133"/>
      <c r="U26" s="135"/>
      <c r="V26" s="134"/>
      <c r="W26" s="134"/>
      <c r="X26" s="131"/>
      <c r="Y26" s="131"/>
      <c r="Z26" s="131"/>
    </row>
    <row r="27" spans="2:28" ht="20.100000000000001" customHeight="1" x14ac:dyDescent="0.2">
      <c r="B27" s="142" t="s">
        <v>138</v>
      </c>
      <c r="C27" s="133"/>
      <c r="D27" s="133"/>
      <c r="E27" s="133"/>
      <c r="F27" s="133"/>
      <c r="G27" s="134"/>
      <c r="H27" s="134"/>
      <c r="I27" s="134"/>
      <c r="J27" s="134"/>
      <c r="K27" s="134"/>
      <c r="L27" s="135"/>
      <c r="M27" s="133"/>
      <c r="N27" s="135"/>
      <c r="O27" s="133"/>
      <c r="P27" s="133"/>
      <c r="Q27" s="133"/>
      <c r="R27" s="133"/>
      <c r="S27" s="133"/>
      <c r="T27" s="133"/>
      <c r="U27" s="135"/>
      <c r="V27" s="134"/>
      <c r="W27" s="134"/>
      <c r="X27" s="131"/>
      <c r="Y27" s="131"/>
      <c r="Z27" s="131"/>
    </row>
    <row r="28" spans="2:28" ht="21" customHeight="1" x14ac:dyDescent="0.2">
      <c r="B28" s="142" t="s">
        <v>139</v>
      </c>
      <c r="C28" s="133"/>
      <c r="D28" s="133"/>
      <c r="E28" s="133"/>
      <c r="F28" s="133"/>
      <c r="G28" s="134"/>
      <c r="H28" s="134"/>
      <c r="I28" s="134"/>
      <c r="J28" s="134"/>
      <c r="K28" s="134"/>
      <c r="L28" s="135"/>
      <c r="M28" s="133"/>
      <c r="N28" s="135"/>
      <c r="O28" s="133"/>
      <c r="P28" s="133"/>
      <c r="Q28" s="133"/>
      <c r="R28" s="133"/>
      <c r="S28" s="133"/>
      <c r="T28" s="133"/>
      <c r="U28" s="135"/>
      <c r="V28" s="134"/>
      <c r="W28" s="134"/>
      <c r="X28" s="131"/>
      <c r="Y28" s="131"/>
      <c r="Z28" s="131"/>
    </row>
    <row r="29" spans="2:28" ht="36" customHeight="1" x14ac:dyDescent="0.2">
      <c r="B29" s="162" t="s">
        <v>140</v>
      </c>
      <c r="C29" s="162"/>
      <c r="D29" s="162"/>
      <c r="E29" s="162"/>
      <c r="F29" s="162"/>
      <c r="G29" s="162"/>
      <c r="H29" s="162"/>
      <c r="I29" s="162"/>
      <c r="J29" s="162"/>
      <c r="K29" s="162"/>
      <c r="L29" s="162"/>
      <c r="M29" s="162"/>
      <c r="N29" s="162"/>
      <c r="O29" s="162"/>
      <c r="P29" s="162"/>
      <c r="Q29" s="162"/>
      <c r="R29" s="143"/>
      <c r="S29" s="143"/>
      <c r="T29" s="133"/>
      <c r="U29" s="135"/>
      <c r="V29" s="134"/>
      <c r="W29" s="134"/>
      <c r="X29" s="131"/>
      <c r="Y29" s="131"/>
      <c r="Z29" s="131"/>
    </row>
    <row r="30" spans="2:28" ht="21" customHeight="1" x14ac:dyDescent="0.2">
      <c r="B30" s="165" t="s">
        <v>141</v>
      </c>
      <c r="C30" s="165"/>
      <c r="D30" s="165"/>
      <c r="E30" s="165"/>
      <c r="F30" s="165"/>
      <c r="G30" s="165"/>
      <c r="H30" s="165"/>
      <c r="I30" s="165"/>
      <c r="J30" s="165"/>
      <c r="K30" s="165"/>
      <c r="L30" s="165"/>
      <c r="M30" s="165"/>
      <c r="N30" s="165"/>
      <c r="O30" s="165"/>
      <c r="P30" s="165"/>
      <c r="Q30" s="165"/>
      <c r="R30" s="165"/>
      <c r="S30" s="165"/>
      <c r="T30" s="133"/>
      <c r="U30" s="135"/>
      <c r="V30" s="134"/>
      <c r="W30" s="134"/>
      <c r="X30" s="131"/>
      <c r="Y30" s="131"/>
      <c r="Z30" s="131"/>
    </row>
    <row r="31" spans="2:28" ht="21" customHeight="1" x14ac:dyDescent="0.2">
      <c r="B31" s="166" t="s">
        <v>142</v>
      </c>
      <c r="C31" s="166"/>
      <c r="D31" s="166"/>
      <c r="E31" s="166"/>
      <c r="F31" s="166"/>
      <c r="G31" s="166"/>
      <c r="H31" s="166"/>
      <c r="I31" s="166"/>
      <c r="J31" s="166"/>
      <c r="K31" s="166"/>
      <c r="L31" s="166"/>
      <c r="M31" s="166"/>
      <c r="N31" s="166"/>
      <c r="O31" s="166"/>
      <c r="P31" s="166"/>
      <c r="Q31" s="166"/>
      <c r="R31" s="166"/>
      <c r="S31" s="166"/>
      <c r="T31" s="133"/>
      <c r="U31" s="135"/>
      <c r="V31" s="134"/>
      <c r="W31" s="134"/>
      <c r="X31" s="131"/>
      <c r="Y31" s="131"/>
      <c r="Z31" s="131"/>
    </row>
    <row r="32" spans="2:28" ht="21" customHeight="1" x14ac:dyDescent="0.2">
      <c r="B32" s="142" t="s">
        <v>168</v>
      </c>
      <c r="C32" s="133"/>
      <c r="D32" s="133"/>
      <c r="E32" s="133"/>
      <c r="F32" s="133"/>
      <c r="G32" s="134"/>
      <c r="H32" s="134"/>
      <c r="I32" s="134"/>
      <c r="J32" s="134"/>
      <c r="K32" s="134"/>
      <c r="L32" s="135"/>
      <c r="M32" s="133"/>
      <c r="N32" s="135"/>
      <c r="O32" s="133"/>
      <c r="P32" s="133"/>
      <c r="Q32" s="133"/>
      <c r="R32" s="133"/>
      <c r="S32" s="133"/>
      <c r="T32" s="133"/>
      <c r="U32" s="135"/>
      <c r="V32" s="134"/>
      <c r="W32" s="134"/>
      <c r="X32" s="131"/>
      <c r="Y32" s="131"/>
      <c r="Z32" s="131"/>
    </row>
    <row r="33" spans="1:260" ht="34.5" customHeight="1" x14ac:dyDescent="0.2">
      <c r="B33" s="162" t="s">
        <v>144</v>
      </c>
      <c r="C33" s="162"/>
      <c r="D33" s="162"/>
      <c r="E33" s="162"/>
      <c r="F33" s="162"/>
      <c r="G33" s="162"/>
      <c r="H33" s="162"/>
      <c r="I33" s="162"/>
      <c r="J33" s="162"/>
      <c r="K33" s="162"/>
      <c r="L33" s="162"/>
      <c r="M33" s="162"/>
      <c r="N33" s="162"/>
      <c r="O33" s="162"/>
      <c r="P33" s="162"/>
      <c r="Q33" s="162"/>
      <c r="R33" s="162"/>
      <c r="S33" s="162"/>
      <c r="T33" s="162"/>
      <c r="U33" s="162"/>
      <c r="V33" s="162"/>
      <c r="W33" s="162"/>
      <c r="X33" s="131"/>
      <c r="Y33" s="131"/>
      <c r="Z33" s="131"/>
    </row>
    <row r="34" spans="1:260" ht="18.75" customHeight="1" x14ac:dyDescent="0.2">
      <c r="B34" s="167" t="s">
        <v>145</v>
      </c>
      <c r="C34" s="162"/>
      <c r="D34" s="162"/>
      <c r="E34" s="162"/>
      <c r="F34" s="162"/>
      <c r="G34" s="162"/>
      <c r="H34" s="162"/>
      <c r="I34" s="162"/>
      <c r="J34" s="162"/>
      <c r="K34" s="162"/>
      <c r="L34" s="162"/>
      <c r="M34" s="162"/>
      <c r="N34" s="162"/>
      <c r="O34" s="162"/>
      <c r="P34" s="162"/>
      <c r="Q34" s="162"/>
      <c r="R34" s="162"/>
      <c r="S34" s="162"/>
      <c r="T34" s="162"/>
      <c r="U34" s="162"/>
      <c r="V34" s="162"/>
      <c r="W34" s="162"/>
      <c r="X34" s="131"/>
      <c r="Y34" s="131"/>
      <c r="Z34" s="131"/>
    </row>
    <row r="35" spans="1:260" s="136" customFormat="1" ht="78" customHeight="1" x14ac:dyDescent="0.2">
      <c r="B35" s="161" t="s">
        <v>169</v>
      </c>
      <c r="C35" s="161"/>
      <c r="D35" s="161"/>
      <c r="E35" s="161"/>
      <c r="F35" s="161"/>
      <c r="G35" s="161"/>
      <c r="H35" s="161"/>
      <c r="I35" s="161"/>
      <c r="J35" s="161"/>
      <c r="K35" s="161"/>
      <c r="L35" s="161"/>
      <c r="M35" s="161"/>
      <c r="N35" s="161"/>
      <c r="O35" s="161"/>
      <c r="P35" s="161"/>
      <c r="Q35" s="161"/>
      <c r="R35" s="161"/>
      <c r="S35" s="161"/>
      <c r="T35" s="161"/>
      <c r="U35" s="161"/>
      <c r="V35" s="161"/>
      <c r="W35" s="161"/>
    </row>
    <row r="36" spans="1:260" s="136" customFormat="1" ht="12" customHeight="1" x14ac:dyDescent="0.2">
      <c r="B36" s="162"/>
      <c r="C36" s="162"/>
      <c r="D36" s="162"/>
      <c r="E36" s="162"/>
      <c r="F36" s="162"/>
      <c r="G36" s="162"/>
      <c r="H36" s="162"/>
      <c r="I36" s="162"/>
      <c r="J36" s="162"/>
      <c r="K36" s="162"/>
      <c r="L36" s="162"/>
      <c r="M36" s="162"/>
      <c r="N36" s="162"/>
      <c r="O36" s="162"/>
      <c r="P36" s="162"/>
      <c r="Q36" s="162"/>
      <c r="R36" s="162"/>
      <c r="S36" s="162"/>
      <c r="T36" s="162"/>
      <c r="U36" s="162"/>
      <c r="V36" s="143"/>
      <c r="W36" s="143"/>
    </row>
    <row r="37" spans="1:260" s="137" customFormat="1" ht="17.25" customHeight="1" x14ac:dyDescent="0.2">
      <c r="B37" s="144"/>
      <c r="C37" s="138"/>
      <c r="T37" s="139"/>
      <c r="U37" s="139"/>
      <c r="V37" s="139"/>
      <c r="W37" s="139"/>
      <c r="X37" s="139"/>
      <c r="Y37" s="139"/>
      <c r="Z37" s="139"/>
      <c r="AA37" s="139"/>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110"/>
      <c r="DF37" s="110"/>
      <c r="DG37" s="110"/>
      <c r="DH37" s="110"/>
      <c r="DI37" s="110"/>
      <c r="DJ37" s="110"/>
      <c r="DK37" s="110"/>
      <c r="DL37" s="110"/>
      <c r="DM37" s="110"/>
      <c r="DN37" s="110"/>
      <c r="DO37" s="110"/>
      <c r="DP37" s="110"/>
      <c r="DQ37" s="110"/>
      <c r="DR37" s="110"/>
      <c r="DS37" s="110"/>
      <c r="DT37" s="110"/>
      <c r="DU37" s="110"/>
      <c r="DV37" s="110"/>
      <c r="DW37" s="110"/>
      <c r="DX37" s="110"/>
      <c r="DY37" s="110"/>
      <c r="DZ37" s="110"/>
      <c r="EA37" s="110"/>
      <c r="EB37" s="110"/>
      <c r="EC37" s="110"/>
      <c r="ED37" s="110"/>
      <c r="EE37" s="110"/>
      <c r="EF37" s="110"/>
      <c r="EG37" s="110"/>
      <c r="EH37" s="110"/>
      <c r="EI37" s="110"/>
      <c r="EJ37" s="110"/>
      <c r="EK37" s="110"/>
      <c r="EL37" s="110"/>
      <c r="EM37" s="110"/>
      <c r="EN37" s="110"/>
      <c r="EO37" s="110"/>
      <c r="EP37" s="110"/>
      <c r="EQ37" s="110"/>
      <c r="ER37" s="110"/>
      <c r="ES37" s="110"/>
      <c r="ET37" s="110"/>
      <c r="EU37" s="110"/>
      <c r="EV37" s="110"/>
      <c r="EW37" s="110"/>
      <c r="EX37" s="110"/>
      <c r="EY37" s="110"/>
      <c r="EZ37" s="110"/>
      <c r="FA37" s="110"/>
      <c r="FB37" s="110"/>
      <c r="FC37" s="110"/>
      <c r="FD37" s="110"/>
      <c r="FE37" s="110"/>
      <c r="FF37" s="110"/>
      <c r="FG37" s="110"/>
      <c r="FH37" s="110"/>
      <c r="FI37" s="110"/>
      <c r="FJ37" s="110"/>
      <c r="FK37" s="110"/>
      <c r="FL37" s="110"/>
      <c r="FM37" s="110"/>
      <c r="FN37" s="110"/>
      <c r="FO37" s="110"/>
      <c r="FP37" s="110"/>
      <c r="FQ37" s="110"/>
      <c r="FR37" s="110"/>
      <c r="FS37" s="110"/>
      <c r="FT37" s="110"/>
      <c r="FU37" s="110"/>
      <c r="FV37" s="110"/>
      <c r="FW37" s="110"/>
      <c r="FX37" s="110"/>
      <c r="FY37" s="110"/>
      <c r="FZ37" s="110"/>
      <c r="GA37" s="110"/>
      <c r="GB37" s="110"/>
      <c r="GC37" s="110"/>
      <c r="GD37" s="110"/>
      <c r="GE37" s="110"/>
      <c r="GF37" s="110"/>
      <c r="GG37" s="110"/>
      <c r="GH37" s="110"/>
      <c r="GI37" s="110"/>
      <c r="GJ37" s="110"/>
      <c r="GK37" s="110"/>
      <c r="GL37" s="110"/>
      <c r="GM37" s="110"/>
      <c r="GN37" s="110"/>
      <c r="GO37" s="110"/>
      <c r="GP37" s="110"/>
      <c r="GQ37" s="110"/>
      <c r="GR37" s="110"/>
      <c r="GS37" s="110"/>
      <c r="GT37" s="110"/>
      <c r="GU37" s="110"/>
      <c r="GV37" s="110"/>
      <c r="GW37" s="110"/>
      <c r="GX37" s="110"/>
      <c r="GY37" s="110"/>
      <c r="GZ37" s="110"/>
      <c r="HA37" s="110"/>
      <c r="HB37" s="110"/>
      <c r="HC37" s="110"/>
      <c r="HD37" s="110"/>
      <c r="HE37" s="110"/>
      <c r="HF37" s="110"/>
      <c r="HG37" s="110"/>
      <c r="HH37" s="110"/>
      <c r="HI37" s="110"/>
      <c r="HJ37" s="110"/>
      <c r="HK37" s="110"/>
      <c r="HL37" s="110"/>
      <c r="HM37" s="110"/>
      <c r="HN37" s="110"/>
      <c r="HO37" s="110"/>
      <c r="HP37" s="110"/>
      <c r="HQ37" s="110"/>
      <c r="HR37" s="110"/>
      <c r="HS37" s="110"/>
      <c r="HT37" s="110"/>
      <c r="HU37" s="110"/>
      <c r="HV37" s="110"/>
      <c r="HW37" s="110"/>
      <c r="HX37" s="110"/>
      <c r="HY37" s="110"/>
      <c r="HZ37" s="110"/>
      <c r="IA37" s="110"/>
      <c r="IB37" s="110"/>
      <c r="IC37" s="110"/>
      <c r="ID37" s="110"/>
      <c r="IE37" s="110"/>
      <c r="IF37" s="110"/>
      <c r="IG37" s="110"/>
      <c r="IH37" s="110"/>
      <c r="II37" s="110"/>
      <c r="IJ37" s="110"/>
      <c r="IK37" s="110"/>
      <c r="IL37" s="110"/>
      <c r="IM37" s="110"/>
      <c r="IN37" s="110"/>
      <c r="IO37" s="110"/>
      <c r="IP37" s="110"/>
      <c r="IQ37" s="110"/>
      <c r="IR37" s="110"/>
      <c r="IS37" s="110"/>
      <c r="IT37" s="110"/>
      <c r="IU37" s="110"/>
      <c r="IV37" s="110"/>
      <c r="IW37" s="110"/>
      <c r="IX37" s="110"/>
      <c r="IY37" s="110"/>
      <c r="IZ37" s="110"/>
    </row>
    <row r="38" spans="1:260" x14ac:dyDescent="0.2">
      <c r="B38" s="145"/>
      <c r="T38" s="130"/>
      <c r="U38" s="132"/>
      <c r="V38" s="131"/>
      <c r="W38" s="131"/>
      <c r="X38" s="131"/>
      <c r="Y38" s="131"/>
      <c r="Z38" s="131"/>
    </row>
    <row r="39" spans="1:260" ht="21" customHeight="1" x14ac:dyDescent="0.2">
      <c r="A39" s="139"/>
      <c r="B39" s="162"/>
      <c r="C39" s="162"/>
      <c r="D39" s="162"/>
      <c r="E39" s="162"/>
      <c r="F39" s="162"/>
      <c r="G39" s="162"/>
      <c r="H39" s="162"/>
      <c r="I39" s="162"/>
      <c r="J39" s="162"/>
      <c r="K39" s="162"/>
      <c r="L39" s="162"/>
      <c r="M39" s="162"/>
      <c r="N39" s="162"/>
      <c r="O39" s="162"/>
      <c r="P39" s="162"/>
      <c r="Q39" s="162"/>
      <c r="R39" s="162"/>
      <c r="S39" s="162"/>
      <c r="T39" s="139"/>
      <c r="U39" s="139"/>
      <c r="V39" s="131"/>
      <c r="W39" s="131"/>
      <c r="X39" s="131"/>
      <c r="Y39" s="131"/>
      <c r="Z39" s="131"/>
    </row>
    <row r="40" spans="1:260" x14ac:dyDescent="0.2">
      <c r="G40" s="140"/>
      <c r="H40" s="140"/>
      <c r="I40" s="140"/>
      <c r="J40" s="140"/>
      <c r="K40" s="140"/>
      <c r="L40" s="140"/>
    </row>
    <row r="41" spans="1:260" ht="14.7" customHeight="1" x14ac:dyDescent="0.2">
      <c r="B41" s="143"/>
      <c r="C41" s="143"/>
      <c r="D41" s="143"/>
      <c r="E41" s="143"/>
      <c r="F41" s="143"/>
      <c r="G41" s="163"/>
      <c r="H41" s="163"/>
      <c r="I41" s="163"/>
      <c r="J41" s="163"/>
      <c r="K41" s="163"/>
      <c r="L41" s="163"/>
      <c r="T41" s="164"/>
      <c r="U41" s="164"/>
    </row>
    <row r="42" spans="1:260" x14ac:dyDescent="0.2">
      <c r="B42" s="143"/>
      <c r="C42" s="143"/>
      <c r="D42" s="143"/>
      <c r="E42" s="143"/>
      <c r="F42" s="143"/>
    </row>
    <row r="43" spans="1:260" x14ac:dyDescent="0.2">
      <c r="B43" s="143"/>
      <c r="C43" s="143"/>
      <c r="D43" s="143"/>
      <c r="E43" s="143"/>
      <c r="F43" s="143"/>
    </row>
    <row r="45" spans="1:260" ht="12.75" customHeight="1" x14ac:dyDescent="0.2">
      <c r="G45" s="141"/>
      <c r="H45" s="141"/>
      <c r="I45" s="141"/>
      <c r="J45" s="141"/>
      <c r="K45" s="141"/>
      <c r="L45" s="141"/>
      <c r="M45" s="141"/>
    </row>
    <row r="49" spans="22:22" x14ac:dyDescent="0.2">
      <c r="V49" s="110" t="s">
        <v>170</v>
      </c>
    </row>
  </sheetData>
  <mergeCells count="42">
    <mergeCell ref="E10:E12"/>
    <mergeCell ref="F10:F12"/>
    <mergeCell ref="AB10:AB12"/>
    <mergeCell ref="B1:M3"/>
    <mergeCell ref="H4:L4"/>
    <mergeCell ref="B5:T5"/>
    <mergeCell ref="O10:O12"/>
    <mergeCell ref="P10:P12"/>
    <mergeCell ref="B7:T7"/>
    <mergeCell ref="B8:J8"/>
    <mergeCell ref="B10:B12"/>
    <mergeCell ref="C10:C12"/>
    <mergeCell ref="D10:D12"/>
    <mergeCell ref="G10:G12"/>
    <mergeCell ref="H10:H12"/>
    <mergeCell ref="I10:I12"/>
    <mergeCell ref="J10:J12"/>
    <mergeCell ref="K10:K12"/>
    <mergeCell ref="L10:L12"/>
    <mergeCell ref="M10:M12"/>
    <mergeCell ref="N10:N12"/>
    <mergeCell ref="X10:X12"/>
    <mergeCell ref="Y10:Y12"/>
    <mergeCell ref="Z10:Z12"/>
    <mergeCell ref="AA10:AA12"/>
    <mergeCell ref="Q11:Q12"/>
    <mergeCell ref="R11:R12"/>
    <mergeCell ref="S10:S12"/>
    <mergeCell ref="T10:T12"/>
    <mergeCell ref="U10:U12"/>
    <mergeCell ref="V10:V12"/>
    <mergeCell ref="W10:W12"/>
    <mergeCell ref="B29:Q29"/>
    <mergeCell ref="B30:S30"/>
    <mergeCell ref="B31:S31"/>
    <mergeCell ref="B33:W33"/>
    <mergeCell ref="B34:W34"/>
    <mergeCell ref="B35:W35"/>
    <mergeCell ref="B36:U36"/>
    <mergeCell ref="B39:S39"/>
    <mergeCell ref="G41:L41"/>
    <mergeCell ref="T41:U41"/>
  </mergeCells>
  <dataValidations count="4">
    <dataValidation type="list" allowBlank="1" showInputMessage="1" showErrorMessage="1" sqref="WVK983059 L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L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L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L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L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L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L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L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L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L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L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L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L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L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L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xr:uid="{C742B1D4-7981-444E-BC9B-3A0BA3E0F2D6}">
      <formula1>Taip</formula1>
    </dataValidation>
    <dataValidation type="list" showInputMessage="1" showErrorMessage="1" sqref="K8" xr:uid="{DC34C53E-63CC-43DA-8049-1A3F95886E44}">
      <formula1>"Verslo įm. ir kt.(2), Kitos organizacijos(3),"</formula1>
    </dataValidation>
    <dataValidation type="list" allowBlank="1" showInputMessage="1" showErrorMessage="1" sqref="U14:U23" xr:uid="{3D7B6F9A-C2F2-4B1D-A0E5-3BE910E23F86}">
      <formula1>"5,6"</formula1>
    </dataValidation>
    <dataValidation type="list" allowBlank="1" showInputMessage="1" showErrorMessage="1" sqref="J14:J23" xr:uid="{71D7AD5C-4848-4466-9183-DCCEEE4719E9}">
      <formula1>"Terminuota, Neterminuota"</formula1>
    </dataValidation>
  </dataValidations>
  <hyperlinks>
    <hyperlink ref="B34" r:id="rId1" xr:uid="{0E605773-52EE-4F1A-991B-A8D38A1C864B}"/>
    <hyperlink ref="B31" r:id="rId2" location="/  mėnesinis bruto" xr:uid="{5767DB32-2ABC-446B-80C7-4B5FA23D9AB1}"/>
    <hyperlink ref="B30" r:id="rId3" location="/  valandinis bruto" xr:uid="{C458DB49-607A-40FA-9F14-D2BD87CAFAFE}"/>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10241" r:id="rId6" name="Button 1">
              <controlPr defaultSize="0" print="0" autoFill="0" autoPict="0" macro="[2]!InsertAndCopyRows2">
                <anchor moveWithCells="1" sizeWithCells="1">
                  <from>
                    <xdr:col>18</xdr:col>
                    <xdr:colOff>373380</xdr:colOff>
                    <xdr:row>1</xdr:row>
                    <xdr:rowOff>22860</xdr:rowOff>
                  </from>
                  <to>
                    <xdr:col>19</xdr:col>
                    <xdr:colOff>563880</xdr:colOff>
                    <xdr:row>2</xdr:row>
                    <xdr:rowOff>15240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df97e50987844935948e0607527b00d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2086dd66768e2e140ad102125ab62cdb"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2F507E-D3A1-4AF4-9993-8E94F6317D84}">
  <ds:schemaRefs>
    <ds:schemaRef ds:uri="http://schemas.microsoft.com/sharepoint/v3/contenttype/forms"/>
  </ds:schemaRefs>
</ds:datastoreItem>
</file>

<file path=customXml/itemProps2.xml><?xml version="1.0" encoding="utf-8"?>
<ds:datastoreItem xmlns:ds="http://schemas.openxmlformats.org/officeDocument/2006/customXml" ds:itemID="{E3774AD9-AF39-4BBC-A7EC-6D62333F555C}">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customXml/itemProps3.xml><?xml version="1.0" encoding="utf-8"?>
<ds:datastoreItem xmlns:ds="http://schemas.openxmlformats.org/officeDocument/2006/customXml" ds:itemID="{819E41CF-7B7C-4B47-B49C-9B2F20201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Įvardytieji diapazonai</vt:lpstr>
      </vt:variant>
      <vt:variant>
        <vt:i4>1</vt:i4>
      </vt:variant>
    </vt:vector>
  </HeadingPairs>
  <TitlesOfParts>
    <vt:vector size="10" baseType="lpstr">
      <vt:lpstr>INSTRUKCIJA</vt:lpstr>
      <vt:lpstr>1. Projekto atitiktis </vt:lpstr>
      <vt:lpstr>2. Pareiškėjo patirtis</vt:lpstr>
      <vt:lpstr>3.Numatomi įsteigti startuoliai</vt:lpstr>
      <vt:lpstr>4. Startuolių skaičius </vt:lpstr>
      <vt:lpstr>5. Tarptautinės narystės</vt:lpstr>
      <vt:lpstr>6. Tinkamos išlaidos</vt:lpstr>
      <vt:lpstr>7. DU pažyma apskaičiavimui</vt:lpstr>
      <vt:lpstr>7. DU pažyma apskaičiavimui_pvz</vt:lpstr>
      <vt:lpstr>'3.Numatomi įsteigti startuoliai'!_Hlk210834364</vt:lpstr>
    </vt:vector>
  </TitlesOfParts>
  <Manager/>
  <Company>LVPA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Čeponytė *IA</dc:creator>
  <cp:keywords/>
  <dc:description/>
  <cp:lastModifiedBy>Asta Šivickienė</cp:lastModifiedBy>
  <cp:revision/>
  <dcterms:created xsi:type="dcterms:W3CDTF">2023-05-12T07:21:56Z</dcterms:created>
  <dcterms:modified xsi:type="dcterms:W3CDTF">2026-04-17T07:10:19Z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