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urte-mo\Downloads\"/>
    </mc:Choice>
  </mc:AlternateContent>
  <xr:revisionPtr revIDLastSave="0" documentId="13_ncr:1_{653CD1FA-7C83-4E41-8AD2-FEFF3898A333}" xr6:coauthVersionLast="47" xr6:coauthVersionMax="47" xr10:uidLastSave="{00000000-0000-0000-0000-000000000000}"/>
  <bookViews>
    <workbookView xWindow="-120" yWindow="-120" windowWidth="29040" windowHeight="15720" activeTab="2" xr2:uid="{00000000-000D-0000-FFFF-FFFF00000000}"/>
  </bookViews>
  <sheets>
    <sheet name="ŠMSM" sheetId="59" r:id="rId1"/>
    <sheet name="SM" sheetId="38" r:id="rId2"/>
    <sheet name="AM" sheetId="63" r:id="rId3"/>
    <sheet name="VRM" sheetId="61" r:id="rId4"/>
    <sheet name="SADM" sheetId="57" r:id="rId5"/>
    <sheet name="SAM" sheetId="62" r:id="rId6"/>
    <sheet name="JUNGTINIAI" sheetId="7" r:id="rId7"/>
  </sheets>
  <definedNames>
    <definedName name="_xlnm._FilterDatabase" localSheetId="5" hidden="1">SAM!$B$3:$O$65</definedName>
    <definedName name="_xlnm._FilterDatabase" localSheetId="0" hidden="1">ŠMSM!$A$5:$AM$60</definedName>
    <definedName name="_xlnm.Print_Area" localSheetId="0">ŠMSM!#REF!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7" i="63" l="1"/>
  <c r="AE76" i="62" l="1"/>
  <c r="U76" i="62"/>
  <c r="T76" i="62" s="1"/>
  <c r="AE74" i="62"/>
  <c r="U74" i="62"/>
  <c r="T74" i="62"/>
  <c r="AE70" i="62"/>
  <c r="U70" i="62"/>
  <c r="T68" i="62" s="1"/>
  <c r="AE68" i="62"/>
  <c r="U68" i="62"/>
  <c r="AE66" i="62"/>
  <c r="U66" i="62"/>
  <c r="T66" i="62"/>
  <c r="AE64" i="62"/>
  <c r="U64" i="62"/>
  <c r="T64" i="62" s="1"/>
  <c r="AE62" i="62"/>
  <c r="U62" i="62"/>
  <c r="T62" i="62"/>
  <c r="AE58" i="62"/>
  <c r="U58" i="62"/>
  <c r="T58" i="62"/>
  <c r="AE54" i="62"/>
  <c r="U54" i="62"/>
  <c r="T54" i="62" s="1"/>
  <c r="AE50" i="62"/>
  <c r="U50" i="62"/>
  <c r="T50" i="62" s="1"/>
  <c r="AE46" i="62"/>
  <c r="U46" i="62"/>
  <c r="T46" i="62"/>
  <c r="AE42" i="62"/>
  <c r="U42" i="62"/>
  <c r="T42" i="62"/>
  <c r="AE40" i="62"/>
  <c r="U40" i="62"/>
  <c r="T40" i="62"/>
  <c r="AE38" i="62"/>
  <c r="U38" i="62"/>
  <c r="T30" i="62" s="1"/>
  <c r="AE34" i="62"/>
  <c r="U34" i="62"/>
  <c r="AE32" i="62"/>
  <c r="U32" i="62"/>
  <c r="AE30" i="62"/>
  <c r="U30" i="62"/>
  <c r="AE26" i="62"/>
  <c r="U26" i="62"/>
  <c r="T26" i="62" s="1"/>
  <c r="AE22" i="62"/>
  <c r="U22" i="62"/>
  <c r="AE18" i="62"/>
  <c r="U18" i="62"/>
  <c r="AE14" i="62"/>
  <c r="U14" i="62"/>
  <c r="AE10" i="62"/>
  <c r="U10" i="62"/>
  <c r="AE6" i="62"/>
  <c r="U6" i="62"/>
  <c r="T6" i="62" s="1"/>
  <c r="AD168" i="61" l="1"/>
  <c r="U168" i="61"/>
  <c r="S168" i="61"/>
  <c r="U166" i="61"/>
  <c r="AD166" i="61" s="1"/>
  <c r="S166" i="61"/>
  <c r="U163" i="61"/>
  <c r="AD163" i="61" s="1"/>
  <c r="T163" i="61"/>
  <c r="AD160" i="61"/>
  <c r="AD156" i="61"/>
  <c r="U156" i="61"/>
  <c r="S156" i="61"/>
  <c r="AD153" i="61"/>
  <c r="AD150" i="61"/>
  <c r="AD145" i="61"/>
  <c r="U145" i="61"/>
  <c r="S145" i="61"/>
  <c r="AD142" i="61"/>
  <c r="U142" i="61"/>
  <c r="S142" i="61"/>
  <c r="U139" i="61"/>
  <c r="AD139" i="61" s="1"/>
  <c r="AD136" i="61"/>
  <c r="U136" i="61"/>
  <c r="U133" i="61"/>
  <c r="AD133" i="61" s="1"/>
  <c r="S133" i="61"/>
  <c r="U130" i="61"/>
  <c r="AD130" i="61" s="1"/>
  <c r="S130" i="61"/>
  <c r="AD125" i="61"/>
  <c r="U125" i="61"/>
  <c r="S125" i="61"/>
  <c r="AD122" i="61"/>
  <c r="U122" i="61"/>
  <c r="S122" i="61"/>
  <c r="U118" i="61"/>
  <c r="AD118" i="61" s="1"/>
  <c r="AD115" i="61"/>
  <c r="U115" i="61"/>
  <c r="S115" i="61"/>
  <c r="AD112" i="61"/>
  <c r="U112" i="61"/>
  <c r="S112" i="61"/>
  <c r="U109" i="61"/>
  <c r="AD109" i="61" s="1"/>
  <c r="AD106" i="61"/>
  <c r="U106" i="61"/>
  <c r="AD103" i="61"/>
  <c r="AD100" i="61"/>
  <c r="U100" i="61"/>
  <c r="S100" i="61"/>
  <c r="AD97" i="61"/>
  <c r="U97" i="61"/>
  <c r="AD94" i="61"/>
  <c r="AD88" i="61"/>
  <c r="U88" i="61"/>
  <c r="S88" i="61"/>
  <c r="U84" i="61"/>
  <c r="AD84" i="61" s="1"/>
  <c r="S84" i="61"/>
  <c r="U81" i="61"/>
  <c r="AD81" i="61" s="1"/>
  <c r="AD77" i="61"/>
  <c r="U77" i="61"/>
  <c r="AD74" i="61"/>
  <c r="U74" i="61"/>
  <c r="AD71" i="61"/>
  <c r="U71" i="61"/>
  <c r="S71" i="61"/>
  <c r="AD68" i="61"/>
  <c r="U68" i="61"/>
  <c r="U65" i="61"/>
  <c r="AD65" i="61" s="1"/>
  <c r="U62" i="61"/>
  <c r="AD62" i="61" s="1"/>
  <c r="W59" i="61" a="1"/>
  <c r="W59" i="61" s="1"/>
  <c r="U59" i="61"/>
  <c r="AD59" i="61" s="1"/>
  <c r="S59" i="61"/>
  <c r="U56" i="61"/>
  <c r="AD56" i="61" s="1"/>
  <c r="S56" i="61"/>
  <c r="U53" i="61"/>
  <c r="AD53" i="61" s="1"/>
  <c r="AD50" i="61"/>
  <c r="U50" i="61"/>
  <c r="U47" i="61"/>
  <c r="AD47" i="61" s="1"/>
  <c r="U42" i="61"/>
  <c r="AD42" i="61" s="1"/>
  <c r="S42" i="61"/>
  <c r="U39" i="61"/>
  <c r="AD39" i="61" s="1"/>
  <c r="U36" i="61"/>
  <c r="AD36" i="61" s="1"/>
  <c r="AD33" i="61"/>
  <c r="U33" i="61"/>
  <c r="U30" i="61"/>
  <c r="AD30" i="61" s="1"/>
  <c r="S30" i="61"/>
  <c r="AD27" i="61"/>
  <c r="U27" i="61"/>
  <c r="U24" i="61"/>
  <c r="AD24" i="61" s="1"/>
  <c r="S24" i="61"/>
  <c r="U22" i="61"/>
  <c r="AD22" i="61" s="1"/>
  <c r="AD20" i="61"/>
  <c r="S20" i="61"/>
  <c r="AD17" i="61"/>
  <c r="AD15" i="61"/>
  <c r="AD12" i="61"/>
  <c r="T12" i="61"/>
  <c r="S10" i="61" s="1"/>
  <c r="U10" i="61"/>
  <c r="AD10" i="61" s="1"/>
  <c r="AD7" i="61"/>
  <c r="AD4" i="61"/>
  <c r="T4" i="61"/>
  <c r="S4" i="61" s="1"/>
  <c r="AE47" i="59"/>
  <c r="U47" i="59"/>
  <c r="T47" i="59"/>
  <c r="AE44" i="59"/>
  <c r="U44" i="59"/>
  <c r="T44" i="59"/>
  <c r="AE40" i="59"/>
  <c r="U40" i="59"/>
  <c r="T40" i="59"/>
  <c r="AE36" i="59"/>
  <c r="U36" i="59"/>
  <c r="T36" i="59"/>
  <c r="AE34" i="59"/>
  <c r="U34" i="59"/>
  <c r="T34" i="59"/>
  <c r="AE29" i="59"/>
  <c r="AE26" i="59"/>
  <c r="T26" i="59"/>
  <c r="AE23" i="59"/>
  <c r="U23" i="59"/>
  <c r="T23" i="59" s="1"/>
  <c r="AE18" i="59"/>
  <c r="U18" i="59"/>
  <c r="T18" i="59"/>
  <c r="AE15" i="59"/>
  <c r="U15" i="59"/>
  <c r="T15" i="59"/>
  <c r="AE12" i="59"/>
  <c r="U12" i="59"/>
  <c r="T12" i="59" s="1"/>
  <c r="AE9" i="59"/>
  <c r="U9" i="59"/>
  <c r="T9" i="59"/>
  <c r="AE6" i="59"/>
  <c r="AE74" i="57" l="1"/>
  <c r="U74" i="57"/>
  <c r="T74" i="57"/>
  <c r="AE72" i="57"/>
  <c r="U72" i="57"/>
  <c r="T72" i="57"/>
  <c r="AE70" i="57"/>
  <c r="U70" i="57"/>
  <c r="T70" i="57" s="1"/>
  <c r="AE68" i="57"/>
  <c r="U68" i="57"/>
  <c r="T68" i="57" s="1"/>
  <c r="AE66" i="57"/>
  <c r="U66" i="57"/>
  <c r="T66" i="57" s="1"/>
  <c r="AE64" i="57"/>
  <c r="U64" i="57"/>
  <c r="T64" i="57" s="1"/>
  <c r="AE62" i="57"/>
  <c r="U62" i="57"/>
  <c r="T62" i="57" s="1"/>
  <c r="AE60" i="57"/>
  <c r="U60" i="57"/>
  <c r="T60" i="57"/>
  <c r="AE58" i="57"/>
  <c r="U58" i="57"/>
  <c r="T58" i="57" s="1"/>
  <c r="AE56" i="57"/>
  <c r="U56" i="57"/>
  <c r="T56" i="57" s="1"/>
  <c r="AE54" i="57"/>
  <c r="U54" i="57"/>
  <c r="T54" i="57"/>
  <c r="AE50" i="57"/>
  <c r="U50" i="57"/>
  <c r="T50" i="57" s="1"/>
  <c r="AE48" i="57"/>
  <c r="U48" i="57"/>
  <c r="T48" i="57" s="1"/>
  <c r="AE46" i="57"/>
  <c r="U46" i="57"/>
  <c r="AE44" i="57"/>
  <c r="U44" i="57"/>
  <c r="T44" i="57" s="1"/>
  <c r="AE42" i="57"/>
  <c r="U42" i="57"/>
  <c r="T38" i="57" s="1"/>
  <c r="AE38" i="57"/>
  <c r="U38" i="57"/>
  <c r="AE36" i="57"/>
  <c r="U36" i="57"/>
  <c r="T36" i="57" s="1"/>
  <c r="AE34" i="57"/>
  <c r="U34" i="57"/>
  <c r="AE28" i="57"/>
  <c r="U28" i="57"/>
  <c r="T28" i="57"/>
  <c r="AE26" i="57"/>
  <c r="U26" i="57"/>
  <c r="T20" i="57" s="1"/>
  <c r="AE24" i="57"/>
  <c r="U24" i="57"/>
  <c r="AE20" i="57"/>
  <c r="U20" i="57"/>
  <c r="AE18" i="57"/>
  <c r="U18" i="57"/>
  <c r="T18" i="57"/>
  <c r="AE16" i="57"/>
  <c r="U16" i="57"/>
  <c r="T16" i="57"/>
  <c r="AE14" i="57"/>
  <c r="U14" i="57"/>
  <c r="AE12" i="57"/>
  <c r="U12" i="57"/>
  <c r="T12" i="57"/>
  <c r="AE10" i="57"/>
  <c r="U10" i="57"/>
  <c r="AE8" i="57"/>
  <c r="U8" i="57"/>
  <c r="AE6" i="57"/>
  <c r="U6" i="57"/>
  <c r="T6" i="5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tc={F72FFB98-A352-46B3-8CC2-33CDF84A69ED}</author>
    <author>tc={5C11579B-A2C7-40AA-AEE4-F8A5E2D7F9BC}</author>
    <author>tc={CA6486F0-9B62-44D4-B3BE-228C0D259677}</author>
    <author>tc={E225A8E3-88EF-4ED8-BE82-2C752ED6815F}</author>
    <author>tc={971B00BE-A21F-4AF5-85B8-321B8890B91D}</author>
    <author>tc={2B4B81B4-1990-4201-B1B9-77CF9932FE39}</author>
    <author>tc={4459B983-1FAD-462C-949C-ED45F76BE2C6}</author>
    <author>tc={EF82DCD9-A86C-4AF1-92C2-FBBD064461C0}</author>
  </authors>
  <commentList>
    <comment ref="AG88" authorId="0" shapeId="0" xr:uid="{F72FFB98-A352-46B3-8CC2-33CDF84A69ED}">
      <text>
        <t>[Threaded comment]
Your version of Excel allows you to read this threaded comment; however, any edits to it will get removed if the file is opened in a newer version of Excel. Learn more: https://go.microsoft.com/fwlink/?linkid=870924
Comment:
    2025-06 turetu pagal rppl but</t>
      </text>
    </comment>
    <comment ref="E91" authorId="1" shapeId="0" xr:uid="{5C11579B-A2C7-40AA-AEE4-F8A5E2D7F9BC}">
      <text>
        <t>[Threaded comment]
Your version of Excel allows you to read this threaded comment; however, any edits to it will get removed if the file is opened in a newer version of Excel. Learn more: https://go.microsoft.com/fwlink/?linkid=870924
Comment:
    Perkelta į kvietimą 26-326-P</t>
      </text>
    </comment>
    <comment ref="E103" authorId="2" shapeId="0" xr:uid="{CA6486F0-9B62-44D4-B3BE-228C0D259677}">
      <text>
        <t>[Threaded comment]
Your version of Excel allows you to read this threaded comment; however, any edits to it will get removed if the file is opened in a newer version of Excel. Learn more: https://go.microsoft.com/fwlink/?linkid=870924
Comment:
    RPPl išbrauktas, lėšos perkeltos prie 1.16</t>
      </text>
    </comment>
    <comment ref="I110" authorId="3" shapeId="0" xr:uid="{E225A8E3-88EF-4ED8-BE82-2C752ED6815F}">
      <text>
        <t>[Threaded comment]
Your version of Excel allows you to read this threaded comment; however, any edits to it will get removed if the file is opened in a newer version of Excel. Learn more: https://go.microsoft.com/fwlink/?linkid=870924
Comment:
    Naikinamas rodiklis</t>
      </text>
    </comment>
    <comment ref="E112" authorId="4" shapeId="0" xr:uid="{971B00BE-A21F-4AF5-85B8-321B8890B91D}">
      <text>
        <t>[Threaded comment]
Your version of Excel allows you to read this threaded comment; however, any edits to it will get removed if the file is opened in a newer version of Excel. Learn more: https://go.microsoft.com/fwlink/?linkid=870924
Comment:
    Išbrauktas iš RPPl. Lėšos perkeltos į 1.11 veiksmą</t>
      </text>
    </comment>
    <comment ref="E160" authorId="5" shapeId="0" xr:uid="{2B4B81B4-1990-4201-B1B9-77CF9932FE39}">
      <text>
        <t>[Threaded comment]
Your version of Excel allows you to read this threaded comment; however, any edits to it will get removed if the file is opened in a newer version of Excel. Learn more: https://go.microsoft.com/fwlink/?linkid=870924
Comment:
    Kadangi keičiasi projekto veiklos ir jos bus finansuojamos pagal kitas Gaires (7.2), šis kvietimas pažymimas kaip negaliojantis ir bus skelbiamas naujas kvietimas 26-327-P</t>
      </text>
    </comment>
    <comment ref="E163" authorId="6" shapeId="0" xr:uid="{4459B983-1FAD-462C-949C-ED45F76BE2C6}">
      <text>
        <t>[Threaded comment]
Your version of Excel allows you to read this threaded comment; however, any edits to it will get removed if the file is opened in a newer version of Excel. Learn more: https://go.microsoft.com/fwlink/?linkid=870924
Comment:
    Perkeltas iš kvietimo 26-312-P</t>
      </text>
    </comment>
    <comment ref="C166" authorId="7" shapeId="0" xr:uid="{EF82DCD9-A86C-4AF1-92C2-FBBD064461C0}">
      <text>
        <t>[Threaded comment]
Your version of Excel allows you to read this threaded comment; however, any edits to it will get removed if the file is opened in a newer version of Excel. Learn more: https://go.microsoft.com/fwlink/?linkid=870924
Comment:
    Naujas kvietimas vietoj 26-325-P (keičiasi projekto veiklos ir gairės, pagal kurias jos finansuojamos)</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<sst xmlns="http://schemas.openxmlformats.org/spreadsheetml/2006/main" count="4310" uniqueCount="828">
  <si>
    <t>Kvietimo numeris</t>
  </si>
  <si>
    <t>Kvietimo pavadinimas</t>
  </si>
  <si>
    <t>Nurodoma pažangos priemonės veikla (poveiklė), dėl kurios planuojamas kvietimas. Jeigu veiklai įgyvendinti suplanuoti projektai, nurodomas projekto pavadinimas. Viename kvietime gali būti nurodyti keli projektai. Gali būti pasirenkamos kelios veiklos (projektai) vienai pažangos priemonei įgyvendinti. Jeigu kvietimas apima kelias pažangos priemones, informacija pateikiama pagal visas nurodytas pažangos priemones. Kai kvietimų planas rengiamas INVESTIS, veiklų (poveiklių) pavadinimai pasirenkami iš sąrašo. Jeigu patvirtinti pasirinktos pažangos priemonės projektai, pasirenkami konkretūs projektai.</t>
  </si>
  <si>
    <t>Konkretus uždavinys arba priemonė (reforma ar investicija)</t>
  </si>
  <si>
    <t>Valstybei svarbus projektas</t>
  </si>
  <si>
    <t>Strateginės svarbos projektas</t>
  </si>
  <si>
    <t>Siektini stebėsenos rodikliai</t>
  </si>
  <si>
    <t>Pavadinimas</t>
  </si>
  <si>
    <t>Kodas</t>
  </si>
  <si>
    <t>Matavimo vienetas</t>
  </si>
  <si>
    <t>Siektina reikšmė</t>
  </si>
  <si>
    <t xml:space="preserve">Nurodomas stebėsenos
rodiklio kodas.
</t>
  </si>
  <si>
    <t>Nurodomas stebėsenos rodiklio pavadinimas.</t>
  </si>
  <si>
    <t>Nurodomas stebėsenos rodiklio matavimo vienetas.</t>
  </si>
  <si>
    <t>Nurodoma siektina stebėsenos rodiklio reikšmė.</t>
  </si>
  <si>
    <t>EGADP paskolos lėšos</t>
  </si>
  <si>
    <t>Sostinės regionas</t>
  </si>
  <si>
    <t>Vidurio ir Vakarų Lietuva</t>
  </si>
  <si>
    <t>Nurodomas ministerijos arba RPPl                                                                            administruojančiosios institucijos suteiktas kvietimo pavadinimas.</t>
  </si>
  <si>
    <t>Nurodoma „Taip“, jeigu veiklai (poveiklei) įgyvendinti suplanuotas valstybei svarbus projektas, kitu atveju nurodoma „Ne“. Jeigu kvietimas apima kelias pažangos priemones, informacija pateikiama pagal visas nurodytas veiklas (poveikles).</t>
  </si>
  <si>
    <t xml:space="preserve">Nurodoma pažangos priemonės veiklos (poveiklės) finansavimo iš bendrojo finansavimo lėšų suma (eurais), skirta kvietimui. </t>
  </si>
  <si>
    <t>Nurodoma planuojama kvietimo pradžios (kvietimo paskelbimo) data metų ir mėnesių tikslumu. Kai planuojamos finansinės priemonės:
- kai teikiamos paskolos, – data, kai kontroliuojančiojo arba specialiojo fondo valdytojas (toliau – fondo valdytojas) pradeda priimti paraiškas iš galutinių gavėjų dėl paskolos;
- kai teikiamos portfelinės garantijos, – data, kai fondo valdytojas pasirašo sutartį dėl garantijų teikimo sąlygų (arba tokios sutarties įsigaliojimo data);
- kai teikiamos individualios garantijos, – data, kai fondo valdytojas pasirašo sutartį dėl garantijų teikimo sąlygų (arba tokios sutarties įsigaliojimo data);
- kai teikiamos rizikos kapitalo investicijos (toliau – RKI), – kai RKI fondas pradeda investavimo veiklą (pasirašyta sutartis su RKI fondo valdytoju ir pritrauktos privačios lėšos).</t>
  </si>
  <si>
    <t>Nurodoma planuojama kvietimo pabaigos (projekto įgyvendinimo plano pateikimo) data metų ir mėnesių tikslumu.</t>
  </si>
  <si>
    <t>Pastabos:</t>
  </si>
  <si>
    <t>_____________________________________________________________________________________________________________________________________________________________________________</t>
  </si>
  <si>
    <t>Valstybės biudžeto lėšos, skirtos ES fondų lėšomis netinkamam finansuoti  pridėtinės vertės mokesčiui apmokėti</t>
  </si>
  <si>
    <t>Netaikoma</t>
  </si>
  <si>
    <t xml:space="preserve">Apskritis </t>
  </si>
  <si>
    <t>Pažangos priemonės numeris</t>
  </si>
  <si>
    <t xml:space="preserve">Pažangos priemonės pavadinimas </t>
  </si>
  <si>
    <t>Finansuojamos projektų veiklos</t>
  </si>
  <si>
    <t>Galimi pareiškėjai</t>
  </si>
  <si>
    <t>Administruojančioji institucija</t>
  </si>
  <si>
    <t>Projektų atrankos būdas</t>
  </si>
  <si>
    <t xml:space="preserve">Planuojama kvietimo pabaigos data </t>
  </si>
  <si>
    <t>Paskelbto kvietimo data</t>
  </si>
  <si>
    <t>Planuojama kvietimo pradžios data</t>
  </si>
  <si>
    <t>Finansavimo forma</t>
  </si>
  <si>
    <t>Nurodoma pažangos priemonės veiklos (poveiklės) apskritis. Taikoma tik TPF. Gali būti kelios apskritys.</t>
  </si>
  <si>
    <t>Ministerijos nepildo.
Iš INVESTIS nurodoma paskelbto kvietimo data.</t>
  </si>
  <si>
    <t>KVIETIMŲ TEIKTI PROJEKTŲ ĮGYVENDINIMO PLANUS PLANAS</t>
  </si>
  <si>
    <t>Nurodomas Europos Sąjungos 2021–2027 metų investicijų programos fondas (Europos regioninės plėtros fondas (toliau – ERPF), Sanglaudos fondas, „Europos socialinis fondas  +“ (toliau – ESF+), Teisingos pertvarkos fondas (toliau – TPF).</t>
  </si>
  <si>
    <t>Asignavimų valdytojas</t>
  </si>
  <si>
    <t>Nurodomas atsakingas asignavimų valdytojas.</t>
  </si>
  <si>
    <t>Nurodoma administruojančioji institucija.</t>
  </si>
  <si>
    <t>Nurodoma pažangos priemonės veiklos (poveiklės) finansavimo forma.</t>
  </si>
  <si>
    <t>Nurodomas projektų atrankos būdas.</t>
  </si>
  <si>
    <t>Pareiškėjų tipas: viešasis,  privatus</t>
  </si>
  <si>
    <t>Nurodomas pareiškėjų tipas (sektorius).</t>
  </si>
  <si>
    <t>Nurodomas Europos Sąjungos investicijų
administravimo informacinėje sistemoje (toliau – INVESTIS) suteiktas kvietimo teikti projektų įgyvendinimo planus (toliau – kvietimas) numeris. Kai kvietimų planą rengia ministerija, pažangos priemonės koordinatorius (jei paskirtas) (toliau kartu – ministerija) arba kai                įgyvendinami regionų plėtros planų įgyvendinimo projektai, regionų plėtros planų   administruojančioji institucija (toliau –   RPPl               administruojančioji institucija), kvietimo numeris sudaromas pagal Kvietimų ir projektų kodavimo instrukciją, paskelbtą svetainėje esinvesticijos.lt.</t>
  </si>
  <si>
    <t>Nurodomas pažangos priemonės, dėl kurios veiklos (-ų) planuojamas kvietimas, numeris. Gali būti nurodomos kelios pažangos priemonės. Kai kvietimų planas rengiamas INVESTIS, numeris pasirenkamas iš pažangos priemonių sąrašo.</t>
  </si>
  <si>
    <t xml:space="preserve">Nurodomas pažangos priemonės, dėl kurios veiklos (-ų) planuojamas kvietimas, pavadinimas. Gali būti nurodomos kelios pažangos priemonės. Kai kvietimų planas rengiamas INVESTIS, pavadinimas pasirenkamas iš pažangos priemonių sąrašo. </t>
  </si>
  <si>
    <r>
      <t xml:space="preserve">Jeigu nurodytą pažangos priemonės veiklą (poveiklę) planuojama iš dalies finansuoti Europos Sąjungos (toliau – ES) fondų lėšomis, nurodomas konkretus 2021–2027 </t>
    </r>
    <r>
      <rPr>
        <i/>
        <sz val="9"/>
        <rFont val="Times New Roman"/>
        <family val="1"/>
        <charset val="186"/>
      </rPr>
      <t xml:space="preserve">metų </t>
    </r>
    <r>
      <rPr>
        <i/>
        <sz val="9"/>
        <color theme="1"/>
        <rFont val="Times New Roman"/>
        <family val="1"/>
        <charset val="186"/>
      </rPr>
      <t>Europos Sąjungos investicijų programos uždavinys (2021 m. birželio 24 d. Europos Parlamento ir Tarybos reglamento (ES)</t>
    </r>
    <r>
      <rPr>
        <i/>
        <sz val="9"/>
        <color rgb="FFFF0000"/>
        <rFont val="Times New Roman"/>
        <family val="1"/>
        <charset val="186"/>
      </rPr>
      <t xml:space="preserve"> </t>
    </r>
    <r>
      <rPr>
        <i/>
        <sz val="9"/>
        <color theme="1"/>
        <rFont val="Times New Roman"/>
        <family val="1"/>
        <charset val="186"/>
      </rPr>
      <t>2021/1060, kuriuo nustatomos bendros Europos regioninės plėtros fondo, „Europos socialinio fondo +“, Sanglaudos fondo, Teisingos pertvarkos fondo ir Europos j</t>
    </r>
    <r>
      <rPr>
        <i/>
        <sz val="9"/>
        <rFont val="Times New Roman"/>
        <family val="1"/>
        <charset val="186"/>
      </rPr>
      <t>ūr</t>
    </r>
    <r>
      <rPr>
        <i/>
        <sz val="9"/>
        <color theme="1"/>
        <rFont val="Times New Roman"/>
        <family val="1"/>
        <charset val="186"/>
      </rPr>
      <t xml:space="preserve">ų reikalų, žvejybos ir akvakultūros fondo nuostatos ir šių fondų bei Prieglobsčio, migracijos ir integracijos fondo, Vidaus saugumo fondo ir Sienų valdymo ir vizų politikos finansinės paramos priemonės taisyklės, su visais pakeitimais 5 straipsnis), prie kurio siekimo prisidedama veikla (poveikle). Jeigu veiklą (poveiklę) planuojama finansuoti Ekonomikos gaivinimo ir atsparumo didinimo priemonės (toliau – EGADP) lėšomis, nurodoma priemonė (reforma ar investicija), prie kurios prisidedama pasirinkta veikla (poveikle). Jeigu kvietimas apima kelias pažangos priemones ir (ar) veiklas, pateikiama informacija apie visas nurodytas veiklas (poveikles). Kai kvietimų planas rengiamas INVESTIS, nurodomi duomenys iš priemonės duomenų INVESTIS formos lauko „III lygio duomuo“, pasirinkus priemonę ir veiklą (poveiklę). Kai INVESTIS užpildytas pasirinktos veiklos (poveiklės) laukas „III lygio duomuo“), šio lauko reikšmė užpildoma nurodant priemonės duomenų INVESTIS formoje nurodytą reikšmę. </t>
    </r>
  </si>
  <si>
    <r>
      <t xml:space="preserve">Strateginės svarbos projektas nurodomas pagal Reglamentą (ES) 2021/1060. Nurodoma „Taip“, jeigu pasirinktai veiklai (poveiklei) įgyvendinti suplanuotas strateginės svarbos projektas pagal </t>
    </r>
    <r>
      <rPr>
        <i/>
        <sz val="9"/>
        <rFont val="Times New Roman"/>
        <family val="1"/>
        <charset val="186"/>
      </rPr>
      <t>2021–2027 metų Europos Sąjungos</t>
    </r>
    <r>
      <rPr>
        <i/>
        <sz val="9"/>
        <color theme="1"/>
        <rFont val="Times New Roman"/>
        <family val="1"/>
        <charset val="186"/>
      </rPr>
      <t xml:space="preserve">  fondų investicijų programą. Jeigu kvietimas apima kelias pažangos priemones, informacija pateikiama pagal visas nurodytas veiklas (poveikles).</t>
    </r>
  </si>
  <si>
    <t xml:space="preserve">Nurodomi galimi pareiškėjai veiklai (poveiklei) įgyvendinti, o  kai planuojamos finan-sinės priemonės, – galimi galutiniai gavėjai.  Kai kvietimų planas rengiamas INVESTIS, laukas automatiškai užpildomas priemonės duomenų INVESTIS formoje pasirinkus pažangos priemonę ir veiklą (poveiklę) (išskyrus, kai planuojamos
finansinės priemonės).
</t>
  </si>
  <si>
    <t xml:space="preserve">Bendra kvietimui skirta finansavimo lėšų suma (eurais) </t>
  </si>
  <si>
    <r>
      <t>Nurodoma bendra kvietimui skirta finansavimo lėšų suma (s</t>
    </r>
    <r>
      <rPr>
        <i/>
        <sz val="9"/>
        <rFont val="Times New Roman"/>
        <family val="1"/>
        <charset val="186"/>
      </rPr>
      <t>usumuojamos 21–26 stulpeliuose nurodytos sumos).</t>
    </r>
    <r>
      <rPr>
        <i/>
        <sz val="9"/>
        <color theme="1"/>
        <rFont val="Times New Roman"/>
        <family val="1"/>
        <charset val="186"/>
      </rPr>
      <t xml:space="preserve"> Jeigu kvietimas apima kelias pažangos priemones, nurodomi visų pažangos prie-monių duomenys atskirose eilutėse. </t>
    </r>
  </si>
  <si>
    <t xml:space="preserve">Didžiausia galima skirti finansavimo lėšų suma projektui ir (arba) projekto veiklai įgyvendinti (eurais) </t>
  </si>
  <si>
    <t>Nurodoma didžiausia galima skirti finansavimo lėšų suma projektui ir (ar) projekto veiklai įgyvendinti (jei taikoma).</t>
  </si>
  <si>
    <t>Finansavimo šaltinis (-iai) ir sumos (eurais)</t>
  </si>
  <si>
    <t>Valstybės biudžeto lėšos</t>
  </si>
  <si>
    <r>
      <t xml:space="preserve">Europos Sąjungos (toliau </t>
    </r>
    <r>
      <rPr>
        <b/>
        <sz val="10"/>
        <rFont val="Times New Roman"/>
        <family val="1"/>
        <charset val="186"/>
      </rPr>
      <t>–</t>
    </r>
    <r>
      <rPr>
        <b/>
        <sz val="10"/>
        <color theme="1"/>
        <rFont val="Times New Roman"/>
        <family val="1"/>
        <charset val="186"/>
      </rPr>
      <t xml:space="preserve"> ES) fondų lėšos</t>
    </r>
  </si>
  <si>
    <t>Ekonomikos gaivinimo ir atsparumo didinimo priemonės (toliau – EGADP) subsidijos lėšos</t>
  </si>
  <si>
    <t xml:space="preserve">
Bendrojo finansavimo lėšos</t>
  </si>
  <si>
    <t>Nurodoma pažangos priemonės veiklos (poveiklės) finansavimo iš ES fondų lėšų suma (eurais), skirta kvietimui.</t>
  </si>
  <si>
    <t>Nurodoma pažangos priemonės veiklos (poveiklės) finansavimo iš EGADP subsidijos lėšų suma (eurais), skirta kvietimui.</t>
  </si>
  <si>
    <r>
      <t>Nurodoma pažangos priemonės veiklos (poveiklės) finansavimo iš</t>
    </r>
    <r>
      <rPr>
        <sz val="9"/>
        <color theme="1"/>
        <rFont val="Times New Roman"/>
        <family val="1"/>
        <charset val="186"/>
      </rPr>
      <t xml:space="preserve"> </t>
    </r>
    <r>
      <rPr>
        <i/>
        <sz val="9"/>
        <color theme="1"/>
        <rFont val="Times New Roman"/>
        <family val="1"/>
        <charset val="186"/>
      </rPr>
      <t xml:space="preserve">EGADP paskolos lėšų suma (eurais), skirta kvietimui. </t>
    </r>
  </si>
  <si>
    <t xml:space="preserve">Nurodoma pažangos priemonės veiklos (poveiklės) finansavimo iš valstybės biudžeto lėšų suma (eurais), skirta kvietimui.   </t>
  </si>
  <si>
    <t xml:space="preserve">Nurodoma pažangos priemonės veiklos (poveiklės)  iš valstybės biudžeto lėšų skiriama finansavimo  lėšų suma ES fondų lėšomis netinkamam finansuoti pridėtinės vertės mokesčiui ir su juo susijusioms netiesioginėms išlaidoms apmokėti  (eurais), skirta kvietimui. </t>
  </si>
  <si>
    <t>Nuosavo įnašo dydis (eurais)</t>
  </si>
  <si>
    <t>Nurodomas bendras nuosavo įnašo dydis, kuriuo prisidedama prie pažangos priemonės veiklos (poveiklės) įgyvendinimo (eurais).</t>
  </si>
  <si>
    <t>Nurodoma finansavimo lėšų suma, skirta Sostinės regionui                   (Vilniaus apskritis). Taikoma ERPF arba ESF+  veikloms (poveiklėms).</t>
  </si>
  <si>
    <t>Nurodoma finansavimo lėšų suma, skirta Vidurio ir Vakarų Lietuvos regionui (visos apskritys, išskyrus Vilniaus apskritį).
Taikoma ERPF, ESF+ veikloms (poveiklėms).</t>
  </si>
  <si>
    <t>1. Lentelės 3–5, 15, 16,  28 stulpeliuose nurodomi INVESTIS formoje pateikiami šie duomenų grupavimo lygiai: Europos Sąjungos lėšų fondas, asignavimų valdytojas, administruojančioji institucija, pažangos priemonė, veikla.</t>
  </si>
  <si>
    <t>2. Lentelės 3–5, 14–18, 21–26, 28–35 stulpeliuose duomenys filtruojami iš INVESTIS formos.</t>
  </si>
  <si>
    <t>ES lėšų fondas</t>
  </si>
  <si>
    <t>Nurodoma Sanglaudos fondo arba EGADP, arba  TPF finansavimo lėšų suma.</t>
  </si>
  <si>
    <r>
      <t>Finansavimas pagal regioną, kuriam gali būti priskiriama</t>
    </r>
    <r>
      <rPr>
        <b/>
        <sz val="10"/>
        <color theme="1"/>
        <rFont val="Times New Roman"/>
        <family val="1"/>
        <charset val="186"/>
      </rPr>
      <t xml:space="preserve"> (-os) projekto veikla
 (-os) </t>
    </r>
  </si>
  <si>
    <t>26-001-P</t>
  </si>
  <si>
    <t>Ne</t>
  </si>
  <si>
    <t>Mokinių, kurie naudojasi sukurta visos dienos mokyklos infrastruktūra, skaičius</t>
  </si>
  <si>
    <t>R.S.2.3027</t>
  </si>
  <si>
    <t>Viešasis</t>
  </si>
  <si>
    <t>Joniškio rajono savivaldybės administracija</t>
  </si>
  <si>
    <t>ŠMSM</t>
  </si>
  <si>
    <t>CPVA</t>
  </si>
  <si>
    <t>Dotacija</t>
  </si>
  <si>
    <t>ERPF</t>
  </si>
  <si>
    <t xml:space="preserve">R.B.2.2071 </t>
  </si>
  <si>
    <t>Naudotojai per metus</t>
  </si>
  <si>
    <t xml:space="preserve">Naujos arba modernizuotos švietimo infrastruktūros mokymo klasių talpumas </t>
  </si>
  <si>
    <t xml:space="preserve">P.B.2.0067 </t>
  </si>
  <si>
    <t>Asmenys</t>
  </si>
  <si>
    <t>26-002-P</t>
  </si>
  <si>
    <t>Šiaulių miesto savivaldybės administracija</t>
  </si>
  <si>
    <t>26-003-P</t>
  </si>
  <si>
    <t>Radviliškio rajono savivaldybės administracija</t>
  </si>
  <si>
    <t>Šiaulių rajono savivaldybės administracija</t>
  </si>
  <si>
    <t>26-004-P</t>
  </si>
  <si>
    <t>Kelmės rajono savivaldybės administracija</t>
  </si>
  <si>
    <t>Pakruojo rajono savivaldybės administracija</t>
  </si>
  <si>
    <t>26-005-P</t>
  </si>
  <si>
    <t>Akmenės rajono savivaldybės administracija</t>
  </si>
  <si>
    <t>26-006-P</t>
  </si>
  <si>
    <t>Padidinti ugdymo prieinamumą atskirtį patiriantiems vaikams</t>
  </si>
  <si>
    <t>Naujos arba modernizuotos vaikų priežiūros infrastruktūros naudotojų skaičius per metus</t>
  </si>
  <si>
    <t>R.B.2.2070</t>
  </si>
  <si>
    <t>naudotojai per metus</t>
  </si>
  <si>
    <t>Sukurtų naujų ikimokyklinio ugdymo vietų skaičius</t>
  </si>
  <si>
    <t>P.S.2.1024</t>
  </si>
  <si>
    <t>skaičius</t>
  </si>
  <si>
    <t>Naujos arba modernizuotos vaikų priežiūros infrastruktūros mokymo klasių talpumas</t>
  </si>
  <si>
    <t>P.B.2.0066</t>
  </si>
  <si>
    <t>asmenys</t>
  </si>
  <si>
    <t>26-007-P</t>
  </si>
  <si>
    <t>procentas</t>
  </si>
  <si>
    <t>R.B.2.2071</t>
  </si>
  <si>
    <t xml:space="preserve">P.S.2.1025 </t>
  </si>
  <si>
    <t>Naujos arba modernizuotos švietimo infrastruktūros mokymo klasių talpumas</t>
  </si>
  <si>
    <t>R.S.2.3030</t>
  </si>
  <si>
    <t>asmenys per metus</t>
  </si>
  <si>
    <t xml:space="preserve">Tikslinės transporto priemonės </t>
  </si>
  <si>
    <t>P.S.2.1029</t>
  </si>
  <si>
    <t>26-008-P</t>
  </si>
  <si>
    <t>26-009-P</t>
  </si>
  <si>
    <t>26-101-P</t>
  </si>
  <si>
    <t>Vientiso dviračių ir pėsčiųjų takų tinklo kūrimas, integruojant bevariklį transportą į bendrą transporto sistemą Šiaulių mieste</t>
  </si>
  <si>
    <t xml:space="preserve"> Skatinti darnų judumą miestuose</t>
  </si>
  <si>
    <t>2021–2027 m. Europos Sąjungos investicijų programos uždavinys "8.1 Tvarus judumas mieste"</t>
  </si>
  <si>
    <t>Dviračiams skirtos infrastruktūros naudotojų skaičius per metus</t>
  </si>
  <si>
    <t>R.B.2.2064</t>
  </si>
  <si>
    <t>Šiaulių miesto  savivaldybės administracija</t>
  </si>
  <si>
    <t>SM</t>
  </si>
  <si>
    <t xml:space="preserve">Dotacija </t>
  </si>
  <si>
    <t>Planavimas</t>
  </si>
  <si>
    <t>-</t>
  </si>
  <si>
    <t>2024 m. 04 mėn.</t>
  </si>
  <si>
    <t xml:space="preserve">Dviračiams skirta infrastruktūra, kuriai
suteikta parama </t>
  </si>
  <si>
    <t>P.B.2.0058</t>
  </si>
  <si>
    <t>Kilometrai</t>
  </si>
  <si>
    <t>26-102-P</t>
  </si>
  <si>
    <t>Eismo saugos gerinimas Šiaulių mieste, šalinant juodąsias dėmes</t>
  </si>
  <si>
    <t>Gerinti eismo saugą vietinės reikšmės keliuose ir gatvėse</t>
  </si>
  <si>
    <t>2021–2027 m. Europos Sąjungos investicijų programos uždavinys "3.2. Plėtoti ir stiprinti tvarų, klimato kaitai atsparų, pažangų ir įvairiarūšį nacionalinį, regioninį ir vietos judumą, įskaitant geresnes galimybes naudotis TEN-T ir tarpvalstybinį judumą"</t>
  </si>
  <si>
    <t xml:space="preserve">Panaikintos juodosios dėmės ar avaringos vietos vietinės reikšmės keliuose (gatvėse) </t>
  </si>
  <si>
    <t>R.S.2.3024</t>
  </si>
  <si>
    <t>Skaičius</t>
  </si>
  <si>
    <t>2024 m.01 mėn.</t>
  </si>
  <si>
    <t>Įdiegtos saugų eismą gerinančios priemonės vietinės reikšmės keliuose (gatvėse)</t>
  </si>
  <si>
    <t>P.S.2.1023</t>
  </si>
  <si>
    <t>26-512-P</t>
  </si>
  <si>
    <t>Kokybiškų visuomenės sveikatos paslaugų prieinamumo didinimas Šiaulių regione</t>
  </si>
  <si>
    <t>11-001-02-10-03(RE)</t>
  </si>
  <si>
    <t>Gerinti kokybiškų visuomenės sveikatos paslaugų prieinamumą regionuose</t>
  </si>
  <si>
    <t>2021–2027 metų Europos Sąjungos fondų investicijų programos  "Konkretus uždavinys – 4.8.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</si>
  <si>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 xml:space="preserve">R.S.2.3523 </t>
  </si>
  <si>
    <t>Procentai</t>
  </si>
  <si>
    <t xml:space="preserve">80
(2029)
</t>
  </si>
  <si>
    <t>viešas</t>
  </si>
  <si>
    <t>Akmenės rajono savivaldybės visuomenės sveikatos biuras</t>
  </si>
  <si>
    <t>SAM</t>
  </si>
  <si>
    <t>ESF+</t>
  </si>
  <si>
    <t>2024-01</t>
  </si>
  <si>
    <t>2024-03</t>
  </si>
  <si>
    <t xml:space="preserve">Asmenys, dalyvavę sveikatos raštingumo didinimo veiklose </t>
  </si>
  <si>
    <t xml:space="preserve">P.S.2.1519 </t>
  </si>
  <si>
    <t xml:space="preserve">380
(2029)
</t>
  </si>
  <si>
    <t>Asmenų, palankiai vertinančių visuomenės sveikatos priežiūros paslaugų kokybę, dalis</t>
  </si>
  <si>
    <t xml:space="preserve">'R.S.2.3526 </t>
  </si>
  <si>
    <t>Paramą gavusių nacionalinio, regionų ar vietos lygmens viešojo administravimo ar viešąsias paslaugas teikiančių įstaigų skaičius</t>
  </si>
  <si>
    <t xml:space="preserve">'P.B.2.0518 </t>
  </si>
  <si>
    <t>Subjektų skaičius</t>
  </si>
  <si>
    <t>1 (2029)</t>
  </si>
  <si>
    <t>Joniškio rajono savivaldybės visuomenės sveikatos biuras</t>
  </si>
  <si>
    <t xml:space="preserve">440
(2029)
</t>
  </si>
  <si>
    <t>Kelmės rajono savivaldybės visuomenės sveikatos biuras</t>
  </si>
  <si>
    <t xml:space="preserve">2300
(2029)
</t>
  </si>
  <si>
    <t>Pakruojo rajono savivaldybės visuomenės sveikatos biuras</t>
  </si>
  <si>
    <t xml:space="preserve">1200
(2029)
</t>
  </si>
  <si>
    <t>Radviliškio rajono savivaldybės visuomenės sveikatos biuras</t>
  </si>
  <si>
    <t xml:space="preserve">2362
(2029)
</t>
  </si>
  <si>
    <t>26-513-P</t>
  </si>
  <si>
    <t>Šiaulių rajono savivaldybės visuomenės sveikatos biuras</t>
  </si>
  <si>
    <t xml:space="preserve">  2024-04  </t>
  </si>
  <si>
    <t xml:space="preserve">  2024-06  </t>
  </si>
  <si>
    <t xml:space="preserve">590
(2029)
</t>
  </si>
  <si>
    <t>26-201-P</t>
  </si>
  <si>
    <t>Geriamojo vandens tiekimo ir nuotekų tvarkymo paslaugų plėtra Akmenės rajono savivaldybėje</t>
  </si>
  <si>
    <t>02-001-06-07-02(RE)-26-(LT026-02-02-04)</t>
  </si>
  <si>
    <t>Didinti geriamojo vandens tiekimo ir nuotekų tvarkymo paslaugų prieinamumą</t>
  </si>
  <si>
    <t>2.5. Skatinti prieigą prie vandens ir tvarią vandentvarką</t>
  </si>
  <si>
    <t>Viešojo vandens tiekimo paskirstymo sistemų naujų arba atnaujintų vamzdynų ilgis</t>
  </si>
  <si>
    <t xml:space="preserve">RCO30
P.B.2.0030 </t>
  </si>
  <si>
    <t>km</t>
  </si>
  <si>
    <t>Privatus</t>
  </si>
  <si>
    <t>UAB „Akmenės vandenys“</t>
  </si>
  <si>
    <t>AM</t>
  </si>
  <si>
    <t>Sanglaudos fondas</t>
  </si>
  <si>
    <t>2024-05</t>
  </si>
  <si>
    <t>Viešojo nuotekų surinkimo tinklo naujų arba atnaujintų vamzdynų ilgis</t>
  </si>
  <si>
    <t xml:space="preserve">RCO31
P.B.2.0031 </t>
  </si>
  <si>
    <t>Gyventojai, prisijungę prie patobulintų viešojo vandens tiekimo sistemų</t>
  </si>
  <si>
    <t xml:space="preserve">RCR41
R.B.2.2041 </t>
  </si>
  <si>
    <t>Gyventojai, prisijungę bent prie antrinio viešojo nuotekų valymo įrenginių</t>
  </si>
  <si>
    <t xml:space="preserve">RCR42
R.B.2.2042 </t>
  </si>
  <si>
    <t>Nauji arba atnaujinti geriamojo vandens ruošimo pajėgumai</t>
  </si>
  <si>
    <t xml:space="preserve">P.S.2.1013 </t>
  </si>
  <si>
    <t>m3/parą</t>
  </si>
  <si>
    <t>26-202-P</t>
  </si>
  <si>
    <t>Vandens tiekimo ir nuotekų tvarkymo infrastruktūros plėtra Joniškio rajone</t>
  </si>
  <si>
    <t>UAB „Joniškio vandenys"</t>
  </si>
  <si>
    <t xml:space="preserve">Nauji arba atnaujinti nuotekų valymo pajėgumai </t>
  </si>
  <si>
    <t xml:space="preserve">RCO32
P.B.2.0032 </t>
  </si>
  <si>
    <t>Gyventojų ekvivalentas</t>
  </si>
  <si>
    <t>26-203-P</t>
  </si>
  <si>
    <t>Geriamojo vandens tiekimo ir nuotekų tvarkymo paslaugų prieinamumo didinimas Pakruojo rajono savivaldybėje</t>
  </si>
  <si>
    <t>UAB „Pakruojo vandentiekis“</t>
  </si>
  <si>
    <t>26-204-P</t>
  </si>
  <si>
    <t>Geriamojo vandens tiekimo ir nuotekų tvarkymo
paslaugų	
prieinamumo
didinimas	
Radviliškio rajono
savivaldybėje</t>
  </si>
  <si>
    <t>UAB
„Radviliškio vanduo“</t>
  </si>
  <si>
    <t>2024-08</t>
  </si>
  <si>
    <t>2024-10</t>
  </si>
  <si>
    <t>26-205-P</t>
  </si>
  <si>
    <t>Vandentiekio ir nuotekų sistemų plėtra bei rekonstrukcija Šiaulių rajono savivaldybėje</t>
  </si>
  <si>
    <t>UAB „Kuršėnų vandenys“</t>
  </si>
  <si>
    <t>Geriamojo vandens tiekimo bei nuotekų tvarkymo paslaugų prieinamumo didinimas Kelmės rajone</t>
  </si>
  <si>
    <t>UAB „Kelmės vanduo“</t>
  </si>
  <si>
    <t>2024 m. 02 mėn.</t>
  </si>
  <si>
    <t xml:space="preserve">Finansavimas pagal regioną, kuriam gali būti priskiriama (-os) projekto veikla
 (-os) </t>
  </si>
  <si>
    <t>26-401-P</t>
  </si>
  <si>
    <t>Socialinio būsto fondo plėtra Šiaulių regione I</t>
  </si>
  <si>
    <t>09-003-02-02-11-(RE)-26-(LT026-03-01-05)</t>
  </si>
  <si>
    <t>Sumažinti pažeidžiamų visuomenės grupių gerovės teritorinius skirtumus</t>
  </si>
  <si>
    <t>Socialinio būsto prieinamumo didinimas Pakruojo rajono savivaldybėje</t>
  </si>
  <si>
    <t>Konkretus 2021–2027 m. Europos Sąjungos investicijų programos uždavinys "4.9. Skatinti marginalizuotų bendruomenių, mažas pajamas gaunančių mažų ūkių ir nepalankioje padėtyje esančių grupių, įskaitant specialiųjų poreikių turinčius asmenis, socialinę ir ekonominę įtrauktį vykdant integruotus veiksmus, be kita ko, teikti aprūpinimą būstu ir socialines paslaugas (Europos regioninės plėtros fondas (toliau – ERPF)"</t>
  </si>
  <si>
    <t>Naujų arba modernizuotų socialinių būstų talpumas</t>
  </si>
  <si>
    <t>P.B.2.0065</t>
  </si>
  <si>
    <t xml:space="preserve">Pakruojo rajono savivaldybės administracija </t>
  </si>
  <si>
    <t>Lietuvos Respublikos socialinės apsaugos ir darbo ministerija</t>
  </si>
  <si>
    <t>Centrinė projektų valdymo agentūra</t>
  </si>
  <si>
    <t>2024 03</t>
  </si>
  <si>
    <t>2024 05</t>
  </si>
  <si>
    <t>Naujų arba modernizuotų socialinių būstų naudotojų skaičius per metus</t>
  </si>
  <si>
    <t>R.B.2.2067</t>
  </si>
  <si>
    <t>Socialinio būsto fondo plėtra Šiaulių miesto savivaldybėje</t>
  </si>
  <si>
    <t xml:space="preserve">Šiaulių miesto savivaldybės administracija </t>
  </si>
  <si>
    <t>Socialinio būsto fondo plėtra Šiaulių rajono savivaldybėje</t>
  </si>
  <si>
    <t>26-402-P</t>
  </si>
  <si>
    <t>Socialinio būsto fondo plėtra Šiaulių regione II</t>
  </si>
  <si>
    <t>Socialinio būsto poreikio  tenkinimas Kelmės rajone</t>
  </si>
  <si>
    <t>2024 06</t>
  </si>
  <si>
    <t>2024 08</t>
  </si>
  <si>
    <t>Socialinio būsto fondo plėtra Radviliškio rajono savivaldybėje</t>
  </si>
  <si>
    <t>26-403-P</t>
  </si>
  <si>
    <t>Socialinio būsto fondo plėtra Šiaulių regione III</t>
  </si>
  <si>
    <t>Socialinio būsto fondo plėtra Joniškio rajono savivaldybėje</t>
  </si>
  <si>
    <t>26-404-P</t>
  </si>
  <si>
    <t>Socialinio būsto fondo plėtra Šiaulių regione IV</t>
  </si>
  <si>
    <t>Socialinio būsto fondo plėtra Akmenės rajono savivaldybėje</t>
  </si>
  <si>
    <t>Įvairialypio švietimo plėtojimas vykdant visos dienos mokyklų veiklą Akmenės rajone</t>
  </si>
  <si>
    <t xml:space="preserve">Plėtoti įvairialypį švietimą  vykdant visos dienos mokyklų veiklą
</t>
  </si>
  <si>
    <t>Konkretus 2021–2027 m. Europos Sąjungos investicijų programos uždavinys   "4.5. Gerinti vienodas galimybes naudotis įtraukiomis ir kokybiškomis švietimo, mokymo ir mokymosi visą gyvenimą paslaugomis plėtojant prieinamą infrastruktūrą, be kita ko, didinant atsparumą naudojantis nuotoliniu ir internetiniu švietimu bei mokymu (ERPF)"</t>
  </si>
  <si>
    <t xml:space="preserve"> asmenys per metus</t>
  </si>
  <si>
    <t xml:space="preserve"> 2024-12</t>
  </si>
  <si>
    <t xml:space="preserve">Naujos arba modernizuotos švietimo  infrastruktūros naudotojų skaičius per metus 
</t>
  </si>
  <si>
    <t xml:space="preserve"> asmenys</t>
  </si>
  <si>
    <t>Įvairialypio švietimo plėtojimas vykdant visos dienos mokyklų veiklą Kelmės  rajone</t>
  </si>
  <si>
    <t>2.3. Visos dienos mokyklos erdvių įrengimas ir pritaikymas Kelmės rajono ikimokyklinio, priešmokyklinio, pradinio bei pagrindinio ugdymo įstaigose</t>
  </si>
  <si>
    <t xml:space="preserve">Mokinių, kurie naudojasi sukurta visos dienos mokyklos infrastruktūra, skaičius </t>
  </si>
  <si>
    <t xml:space="preserve"> 2024-05</t>
  </si>
  <si>
    <t xml:space="preserve"> 2024-06</t>
  </si>
  <si>
    <t xml:space="preserve"> Naujos arba modernizuotos švietimo  infrastruktūros naudotojų skaičius per metus</t>
  </si>
  <si>
    <t xml:space="preserve"> Naujos arba modernizuotos švietimo infrastruktūros mokymo klasių talpumas </t>
  </si>
  <si>
    <t>P.B.2.0067</t>
  </si>
  <si>
    <t>2 015</t>
  </si>
  <si>
    <t>Įvairialypio švietimo plėtojimas vykdant visos dienos mokyklų veiklą Radviliškio  rajone</t>
  </si>
  <si>
    <t>2.5. Visos dienos mokyklos erdvių įrengimas ir pritaikymas Radviliškio rajono ikimokyklinio, priešmokyklinio, pradinio bei pagrindinio ugdymo įstaigose</t>
  </si>
  <si>
    <t xml:space="preserve"> 2024-04</t>
  </si>
  <si>
    <t xml:space="preserve">Naujos arba modernizuotos švietimo  infrastruktūros naudotojų skaičius per metus </t>
  </si>
  <si>
    <t>Įvairialypio švietimo plėtojimas vykdant visos dienos mokyklų veiklą Šiaulių  mieste</t>
  </si>
  <si>
    <t>2.6. Visos dienos mokyklos erdvių įrengimas ir pritaikymas Šiaulių miesto ikimokyklinio, priešmokyklinio, pradinio bei pagrindinio ugdymo įstaigose</t>
  </si>
  <si>
    <t>Naujos arba modernizuotos švietimo  infrastruktūros naudotojų skaičius per metus</t>
  </si>
  <si>
    <t>Įvairialypio švietimo plėtojimas vykdant visos dienos mokyklų veiklą Joniškio rajone</t>
  </si>
  <si>
    <t>2.2. Visos dienos mokyklos erdvių įrengimas ir pritaikymas Joniškio rajono ikimokyklinio, priešmokyklinio, pradinio bei pagrindinio ugdymo įstaigose</t>
  </si>
  <si>
    <t xml:space="preserve"> Mokinių, kurie naudojasi sukurta visos dienos mokyklos infrastruktūra, skaičius 
</t>
  </si>
  <si>
    <t xml:space="preserve">R.S.2.3027 </t>
  </si>
  <si>
    <t xml:space="preserve"> 2024-03</t>
  </si>
  <si>
    <t xml:space="preserve">Naujos arba modernizuotos švietimo infrastruktūros mokymo klasių talpumas 
</t>
  </si>
  <si>
    <t xml:space="preserve"> naudotojai per metus</t>
  </si>
  <si>
    <t xml:space="preserve"> Naujos arba modernizuotos vaikų priežiūros infrastruktūros naudotojų skaičius per metus
</t>
  </si>
  <si>
    <t xml:space="preserve">P.B.2.0066 </t>
  </si>
  <si>
    <t>Įvairialypio švietimo plėtojimas vykdant visos dienos mokyklų veiklą Pakruojo  rajone</t>
  </si>
  <si>
    <t>2.4. Visos dienos mokyklos erdvių įrengimas ir pritaikymas Pakruojo rajono ikimokyklinio, priešmokyklinio, pradinio bei pagrindinio ugdymo įstaigose</t>
  </si>
  <si>
    <t xml:space="preserve"> 2025-03</t>
  </si>
  <si>
    <t xml:space="preserve">Naujos arba modernizuotos švietimo infrastruktūros mokymo klasių talpumas 
</t>
  </si>
  <si>
    <t>Įvairialypio švietimo plėtojimas vykdant visos dienos mokyklų veiklą Šiaulių  rajone</t>
  </si>
  <si>
    <t>2.7. Visos dienos mokyklos erdvių įrengimas ir pritaikymas Šiaulių rajono ikimokyklinio, priešmokyklinio, pradinio bei pagrindinio ugdymo įstaigose</t>
  </si>
  <si>
    <t>Ugdymo prieinamumo didinimas atskirtį patiriantiems vaikams Akmenės rajone</t>
  </si>
  <si>
    <t>R.S.2.3026</t>
  </si>
  <si>
    <t xml:space="preserve">Naujos arba modernizuotos švietimo infrastruktūros naudotojų skaičius per metus </t>
  </si>
  <si>
    <t xml:space="preserve">Mokyklos, kuriose buvo įdiegtos universalaus dizaino ir kitos inžinerinės priemonės pritaikant aplinką asmenims, turintiems negalią </t>
  </si>
  <si>
    <t xml:space="preserve">Vaikų, pasinaudojusių pavėžėjimo paslaugomis naujai įsigytomis transporto priemonėmis, skaičius </t>
  </si>
  <si>
    <t>Tikslinės transporto priemonės</t>
  </si>
  <si>
    <t xml:space="preserve">Naujos arba modernizuotos vaikų priežiūros infrastruktūros naudotojų skaičius per metus </t>
  </si>
  <si>
    <t xml:space="preserve">Naujos arba modernizuotos vaikų priežiūros infrastruktūros mokymo klasių talpumas </t>
  </si>
  <si>
    <t>Ugdymo prieinamumo didinimas atskirtį patiriantiems vaikams Joniškio rajone</t>
  </si>
  <si>
    <t>1.2. Ugdymo prieinamumo didinimas atskirtį patiriantiems vaikams Joniškio rajone</t>
  </si>
  <si>
    <t>Vaikų, pasinaudojusių pavėžėjimo paslaugomis naujai įsigytomis transporto priemonėmis, skaičius</t>
  </si>
  <si>
    <t xml:space="preserve">R.S.2.3030 </t>
  </si>
  <si>
    <t xml:space="preserve">P.S.2.1029 </t>
  </si>
  <si>
    <t>26-010-P</t>
  </si>
  <si>
    <t>Ugdymo prieinamumo didinimas atskirtį patiriantiems vaikams Kelmės rajone</t>
  </si>
  <si>
    <t>1.3. Ugdymo prieinamumo didinimas atskirtį patiriantiems vaikams Kelmės rajone</t>
  </si>
  <si>
    <t xml:space="preserve"> 2024-08</t>
  </si>
  <si>
    <t>26-011-P</t>
  </si>
  <si>
    <t>Ugdymo prieinamumo didinimas atskirtį patiriantiems vaikams Pakruojo rajone</t>
  </si>
  <si>
    <t>1.4. Ugdymo prieinamumo didinimas atskirtį patiriantiems vaikams Pakruojo rajono savivaldybėje</t>
  </si>
  <si>
    <t xml:space="preserve">Mokyklų, kuriose buvo įdiegtos universalaus dizaino ir kitos inžinerinės priemonės, aplinką pritaikant asmenims turintiems negalią, dalis nuo visų mokyklų 
</t>
  </si>
  <si>
    <t xml:space="preserve"> skaičius</t>
  </si>
  <si>
    <t xml:space="preserve">Tikslinės transporto priemonės
</t>
  </si>
  <si>
    <t>26-012-P</t>
  </si>
  <si>
    <t>Ugdymo prieinamumo didinimas atskirtį  patiriantiems vaikams Radviliškio rajone</t>
  </si>
  <si>
    <t xml:space="preserve">1.5. Ugdymo prieinamumo didinimas atskirtį  patiriantiems vaikams Radviliškio rajone 
</t>
  </si>
  <si>
    <t xml:space="preserve">Naujos ar modernizuotos švietimo infrastruktūros mokymo klasių talpumas
</t>
  </si>
  <si>
    <t xml:space="preserve"> asmenys
</t>
  </si>
  <si>
    <t>26-013-P</t>
  </si>
  <si>
    <t>Ugdymo prieinamumo didinimas atskirtį patiriantiems vaikams Šiaulių mieste</t>
  </si>
  <si>
    <t xml:space="preserve">1.6. Ugdymo prieinamumo didinimas atskirtį patiriantiems vaikams Šiaulių miesto savivaldybėje
</t>
  </si>
  <si>
    <t xml:space="preserve">R.B.2.2070 </t>
  </si>
  <si>
    <t>26-014-P</t>
  </si>
  <si>
    <t>Ugdymo prieinamumo didinimas atskirtį patiriantiems vaikams Šiaulių rajone</t>
  </si>
  <si>
    <t xml:space="preserve">1.7. Ugdymo prieinamumo didinimas atskirtį patiriantiems vaikams Šiaulių rajono savivaldybėje
</t>
  </si>
  <si>
    <t xml:space="preserve">Sukurtų naujų ikimokyklinio ugdymo vietų skaičius 
</t>
  </si>
  <si>
    <t xml:space="preserve">P.S.2.1024 </t>
  </si>
  <si>
    <t>10-001-06-01-03-(RE)-26-LT026-02-01-02</t>
  </si>
  <si>
    <t>10-001-05-03-07-(RE)-26-LT026-02-01-02</t>
  </si>
  <si>
    <t>26-103-P</t>
  </si>
  <si>
    <t>Šiaulių miesto darnaus judumo plane numatytų priemonių, prisidedančių prie šiltnamio efektą sukeliančių dujų mažinimo, įgyvendinimas</t>
  </si>
  <si>
    <t xml:space="preserve">
Įgyvendintos darnaus judumo priemonės </t>
  </si>
  <si>
    <t>P.S.2.1035</t>
  </si>
  <si>
    <t>2024 m. 10 mėn.</t>
  </si>
  <si>
    <t>2024 m. 12 mėn.</t>
  </si>
  <si>
    <t>12-003-03-02-17-(RE)-26-(LT026-03-03-01)</t>
  </si>
  <si>
    <t xml:space="preserve"> 2025-02</t>
  </si>
  <si>
    <t>12-003-03-01-23-(RE)-26-(LT026-03-03-01)</t>
  </si>
  <si>
    <t>26-301-P</t>
  </si>
  <si>
    <t>Šiaulių miesto integruota plėtra (I etapas)</t>
  </si>
  <si>
    <t>01-004-07-02-01-(RE)-26-(LT026-03-01-06)</t>
  </si>
  <si>
    <t xml:space="preserve">Pagerinti viešųjų paslaugų prieinamumą, darbo vietų pasiekiamumą ir tam reikalingų išteklių naudojimo efektyvumą </t>
  </si>
  <si>
    <t>Bendrojo ugdymo, neformaliojo
ugdymo ir kitų
viešųjų paslaugų teikimui trūkstamos
infrastruktūros
sukūrimas, adresu 
J. Jablonskio g. 14, Šiauliai</t>
  </si>
  <si>
    <t>Konkretus 2021–2027 m. Europos Sąjungos investicijų programos uždavinys "5.1. Skatinti integruotą ir įtraukią socialinę, ekonominę ir aplinkosaugos plėtrą, puoselėti kultūrą, gamtos paveldą, darnų turizmą ir saugumą miestų teritorijose"</t>
  </si>
  <si>
    <t>Naujų ar rekonstruotų pastatų, kurių pirminės energijos paklausa yra bent 20 % mažesnė, nei reikalauja energijos beveik nevartojantis pastatas</t>
  </si>
  <si>
    <t>P.S.2.1034</t>
  </si>
  <si>
    <t>kvadratiniai metrai</t>
  </si>
  <si>
    <t>VRM</t>
  </si>
  <si>
    <t>2024-04</t>
  </si>
  <si>
    <t>Integruoti teritorinio vystymo projektai</t>
  </si>
  <si>
    <t>P.B.2.0076</t>
  </si>
  <si>
    <t>Projektai</t>
  </si>
  <si>
    <t xml:space="preserve">Metinis konsoliduotų viešųjų paslaugų vartotojų skaičius </t>
  </si>
  <si>
    <t>R.S.2.3039</t>
  </si>
  <si>
    <t>Vartotojai per metus</t>
  </si>
  <si>
    <t>Rekultivuota žemė, naudojama žaliesiems plotams, socialiniams būstams, ekonominei arba kitai paskirčiai</t>
  </si>
  <si>
    <t>R.B.2.2052</t>
  </si>
  <si>
    <t>Hektarai</t>
  </si>
  <si>
    <t>26-302-P</t>
  </si>
  <si>
    <t>Šiaulių miesto integruota plėtra (II etapas)</t>
  </si>
  <si>
    <t>77 700</t>
  </si>
  <si>
    <t>2024-06</t>
  </si>
  <si>
    <t>98 000</t>
  </si>
  <si>
    <t>Sukurtos arba atkurtos teritorijos, naudojamos ekonominei, rekreacinei ar turizmo paskirčiai</t>
  </si>
  <si>
    <t>R.N.2.5720</t>
  </si>
  <si>
    <t>26-303-P</t>
  </si>
  <si>
    <t>Šiaulių miesto integruota plėtra (III etapas)</t>
  </si>
  <si>
    <t>2024-09</t>
  </si>
  <si>
    <t>2024-11</t>
  </si>
  <si>
    <t>86 400</t>
  </si>
  <si>
    <t>Kelmės rajono
savivaldybės
administracija</t>
  </si>
  <si>
    <t xml:space="preserve">Joniškio rajono
savivaldybės
administracija
</t>
  </si>
  <si>
    <t xml:space="preserve">Akmenės rajono
savivaldybės
administracija
</t>
  </si>
  <si>
    <t>26-405-P</t>
  </si>
  <si>
    <t>Institucinės globos pertvarkai reikalingų paslaugų infrastruktūros modernizavimas ir plėtra Šiaulių regione I</t>
  </si>
  <si>
    <t xml:space="preserve">Paslaugų intelekto ir (ar) psichikos negalią turintiems asmenims vietų skaičius naujoje ar modernizuotoje infrastruktūroje </t>
  </si>
  <si>
    <t>P.S.2.1030</t>
  </si>
  <si>
    <t xml:space="preserve">Pakruojo rajono
savivaldybės
administracija
</t>
  </si>
  <si>
    <t>2024 04</t>
  </si>
  <si>
    <t>Asmenų, turinčių intelekto ir (ar) psichikos negalią, gavusių paslaugas naujoje ar modernizuotoje infrastruktūroje skaičius per metus</t>
  </si>
  <si>
    <t>R.S.2.3031</t>
  </si>
  <si>
    <t>Asmenys per metus</t>
  </si>
  <si>
    <t>Apsaugoto būsto plėtra Pakruojo rajono savivaldybėje</t>
  </si>
  <si>
    <t>Pakruojo rajono
savivaldybės
administracija</t>
  </si>
  <si>
    <t>26-406-P</t>
  </si>
  <si>
    <t>Institucinės globos pertvarkai reikalingų paslaugų infrastruktūros modernizavimas ir plėtra Šiaulių regione II</t>
  </si>
  <si>
    <t>Paslaugų, reikalingų institucinės globos pertvarkai įgyvendinti, infrastruktūros modernizavimas ir plėtra Kelmės rajone</t>
  </si>
  <si>
    <t>Bendruomeninių apgyvendinimo bei užimtumo paslaugų asmenims su intelekto ir (ar) psichikos negalia plėtra Šiaulių mieste, II etapas</t>
  </si>
  <si>
    <t>Socialinių paslaugų įstaigų  senyvo amžiaus asmenims 
infrastruktūros modernizavimas ir plėtra Šiaulių regione I</t>
  </si>
  <si>
    <t>Socialinių paslaugų įstaigų senyvo amžiaus asmenims infrastruktūros modernizavimas ir plėtra Kelmės rajone</t>
  </si>
  <si>
    <t>Konkretus 2021–2027 m. Europos Sąjungos investicijų programos uždavinys "4.10. Užtikrinti vienodas galimybes naudotis sveikatos priežiūros paslaugomis, didinti sveikatos priežiūros sistemų, įskaitant pirminę sveikatos priežiūrą, atsparumą, ir skatinti perėjimą nuo institucinės globos prie globos šeimoje ir bendruomeninės globos (ERPF)"</t>
  </si>
  <si>
    <t>Naujos arba modernizuotos socialinės rūpybos infrastruktūros (ne būsto) talpumas</t>
  </si>
  <si>
    <t>P.B.2.0070</t>
  </si>
  <si>
    <t>Naujos arba modernizuotos socialinės rūpybos infrastruktūros naudotojų skaičius per metus</t>
  </si>
  <si>
    <t>R.B.2.2074</t>
  </si>
  <si>
    <t>26-408-P</t>
  </si>
  <si>
    <t>Institucinės globos pertvarkai reikalingų paslaugų infrastruktūros modernizavimas ir plėtra Šiaulių regione III</t>
  </si>
  <si>
    <t>Paslaugų, reikalingų institucinės globos pertvarkai įgyvendinti, infrastruktūros modernizavimas ir plėtra Joniškio rajone</t>
  </si>
  <si>
    <t>2024 09</t>
  </si>
  <si>
    <t>2024 11</t>
  </si>
  <si>
    <t>Apsaugoto būsto plėtra Akmenės rajone</t>
  </si>
  <si>
    <t>Akmenės rajono
savivaldybės
administracija</t>
  </si>
  <si>
    <t>26-409-P</t>
  </si>
  <si>
    <t>Nestacionarių socialinių paslaugų infrastruktūros 
modernizavimas ir plėtra Šiaulių regione I</t>
  </si>
  <si>
    <t>Atvirų jaunimo erdvių plėtra 
Pakruojo rajone</t>
  </si>
  <si>
    <t>Paslaugų socialiai pažeidžiamiems, socialinę riziką (atskirtį) patiriantiems asmenims vietų skaičius naujoje ar modernizuotoje infrastruktūroje</t>
  </si>
  <si>
    <t>P.S.2.1031</t>
  </si>
  <si>
    <t>Socialiai pažeidžiamų, socialinę riziką (atskirtį) patiriančių asmenų, gavusių paslaugas naujoje ar modernizuotoje infrastruktūroje skaičius per metus</t>
  </si>
  <si>
    <t>R.S.2.3033</t>
  </si>
  <si>
    <t>Atvirų jaunimo erdvių infrastruktūros atnaujinimas ir plėtra Joniškio rajone</t>
  </si>
  <si>
    <t>26-410-P</t>
  </si>
  <si>
    <t>Nestacionarių socialinių paslaugų infrastruktūros 
modernizavimas ir plėtra Šiaulių regione II</t>
  </si>
  <si>
    <t>Specializuotos pagalbos centrų 
plėtra Akmenės rajone</t>
  </si>
  <si>
    <t>2024 12</t>
  </si>
  <si>
    <t>2025 02</t>
  </si>
  <si>
    <t>26-411-P</t>
  </si>
  <si>
    <t>Bendruomeninių socialinių paslaugų plėtra Akmenės rajone</t>
  </si>
  <si>
    <t>Bendruomeninių socialinių paslaugų plėtra Akmenės 
rajone</t>
  </si>
  <si>
    <t>2025 03</t>
  </si>
  <si>
    <t>26-412-P</t>
  </si>
  <si>
    <t>Institucinės globos pertvarkai reikalingų paslaugų infrastruktūros modernizavimas ir plėtra Šiaulių regione IV</t>
  </si>
  <si>
    <t>. Grupinio gyvenimo namų
plėtra Akmenės rajone</t>
  </si>
  <si>
    <t>26-413-P</t>
  </si>
  <si>
    <t>Institucinės globos pertvarkai reikalingų paslaugų infrastruktūros modernizavimas ir plėtra Šiaulių regione V</t>
  </si>
  <si>
    <t>Paslaugų, reikalingų institucinės
globos pertvarkai įgyvendinti, infrastruktūros modernizavimas ir plėtra Radviliškio
rajone</t>
  </si>
  <si>
    <t>Radviliškio rajono
savivaldybės
administracija</t>
  </si>
  <si>
    <t>2025 10</t>
  </si>
  <si>
    <t>2025 12</t>
  </si>
  <si>
    <t>26-414-P</t>
  </si>
  <si>
    <t>Nestacionarių socialinių paslaugų infrastruktūros 
modernizavimas ir plėtra Šiaulių regione III</t>
  </si>
  <si>
    <t>Nestacionarių socialinių paslaugų kokybės gerinimas 
Pakruojo rajone</t>
  </si>
  <si>
    <t>2026 03</t>
  </si>
  <si>
    <t>2026 05</t>
  </si>
  <si>
    <t>26-415-P</t>
  </si>
  <si>
    <t>Socialinių paslaugų įstaigų  senyvo amžiaus asmenims 
infrastruktūros modernizavimas ir plėtra Šiaulių regione II</t>
  </si>
  <si>
    <t>Socialinės globos namų įkūrimas senyvo amžiaus asmenims Pakruojo rajone</t>
  </si>
  <si>
    <t>Atviros erdvės, sukurtos arba atkurtos miestų teritorijose (kvadratiniai metrai)</t>
  </si>
  <si>
    <t xml:space="preserve">P.B.2.0114 </t>
  </si>
  <si>
    <t>Kvadratiniai metrai</t>
  </si>
  <si>
    <t>26-528-P</t>
  </si>
  <si>
    <t xml:space="preserve"> Ilgalaikės priežiūros paslaugų užtikrinimas Šiaulių regione </t>
  </si>
  <si>
    <t>11-002-02-11-02 (RE)</t>
  </si>
  <si>
    <t>Užtikrinti ilgalaikės priežiūros paslaugų plėtrą</t>
  </si>
  <si>
    <t xml:space="preserve">2.1. Ilgalaikės
priežiūros paslaugų
užtikrinimas Akmenės rajone </t>
  </si>
  <si>
    <t>2021–2027 metų Europos Sąjungos fondų investicijų programos  "Konkretus uždavinys – 4.10. Užtikrinti vienodas galimybes naudotis sveikatos priežiūros paslaugomis, didinti sveikatos priežiūros sistemų, įskaitant pirminę sveikatos priežiūrą, atsparumą, ir skatinti perėjimą nuo institucinės globos prie globos šeimoje ir bendruomeninės globos (ERPF)".</t>
  </si>
  <si>
    <t>Naujos arba modernizuotos sveikatos priežiūros infrastruktūros naudotojų skaičius per metus</t>
  </si>
  <si>
    <t xml:space="preserve">R.B.2.2073 </t>
  </si>
  <si>
    <t xml:space="preserve">181
(2029)
</t>
  </si>
  <si>
    <t>Akmenės
rajono
savivaldybės
administracija</t>
  </si>
  <si>
    <t xml:space="preserve">  2024-07</t>
  </si>
  <si>
    <t xml:space="preserve">  2024-09  </t>
  </si>
  <si>
    <t xml:space="preserve">Naujos arba modernizuotos sveikatos priežiūros infrastruktūros talpumas </t>
  </si>
  <si>
    <t xml:space="preserve">P.B.2.0069 </t>
  </si>
  <si>
    <t xml:space="preserve">2.3. Ilgalaikės priežiūros paslaugų plėtra Kelmės rajone </t>
  </si>
  <si>
    <t xml:space="preserve">407
(2029)
</t>
  </si>
  <si>
    <t>Kelmės
rajono
savivaldybės
administracija</t>
  </si>
  <si>
    <t>2.4. Ilgalaikės priežiūros paslaugų mobiliųjų komandų stiprinimas Kelmės rajone</t>
  </si>
  <si>
    <t>2021–2027 metų Europos Sąjungos fondų investicijų programos  "Konkretus uždavinys – 4.10. Užtikrinti vienodas galimybes naudotis sveikatos priežiūros paslaugomis, didinti sveikatos priežiūros sistemų, įskaitant pirminę sveikatos priežiūrą, atsparumą, ir skatinti perėjimą nuo institucinės globos prie globos šeimoje ir bendruomeninės globos (ERPF)".
2021–2027 metų Europos Sąjungos fondų investicijų programos  "Konkretus uždavinys – 4.8.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</si>
  <si>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 xml:space="preserve"> Ilgalaikės priežiūros paslaugų gavėjų, palankiai vertinančių gaunamų paslaugų kokybę, dalis </t>
  </si>
  <si>
    <t>R.S.2.3530</t>
  </si>
  <si>
    <t>Asmenys, gavę ilgalaikės priežiūros paslaugas</t>
  </si>
  <si>
    <t xml:space="preserve">P.S.2.1525 </t>
  </si>
  <si>
    <t xml:space="preserve">26
(2029)
</t>
  </si>
  <si>
    <t xml:space="preserve"> Sveikatos priežiūros specialistų, kurie po dalyvavimo veiklose mažiausiai 2 metus dirbo sveikatos priežiūros įstaigose, dalis</t>
  </si>
  <si>
    <t xml:space="preserve">R.S.2.3532 </t>
  </si>
  <si>
    <t xml:space="preserve">Sveikatos priežiūros įstaigos, įgyvendinusios sveikatos priežiūros specialistų įgalinimo, pritraukimo ir išlaikymo projektus </t>
  </si>
  <si>
    <t xml:space="preserve">P.S.2.1526 </t>
  </si>
  <si>
    <t xml:space="preserve">1
(2029)
</t>
  </si>
  <si>
    <t>2.5. Mobiliųjų komandų aprūpinimas
darbui reikalinga
įranga ir priemonių
komplektais bei
automobiliais Radviliškio rajone</t>
  </si>
  <si>
    <t xml:space="preserve">640
(2029)
</t>
  </si>
  <si>
    <t>Radviliškio
rajono
savivaldybės
administracija</t>
  </si>
  <si>
    <t>26-529-P</t>
  </si>
  <si>
    <t>2.2. Ilgalaikės priežiūros paslaugų plėtros užtikrinimas Joniškio rajono savivaldybėje</t>
  </si>
  <si>
    <t>Joniškio
rajono
savivaldybės
administracija</t>
  </si>
  <si>
    <t xml:space="preserve">  2024-10</t>
  </si>
  <si>
    <t xml:space="preserve">  2024-12  </t>
  </si>
  <si>
    <t>2024 04 19</t>
  </si>
  <si>
    <t>2026 06</t>
  </si>
  <si>
    <t>2026 08</t>
  </si>
  <si>
    <t>26-206-P</t>
  </si>
  <si>
    <t>Atliekų tvarkymo paslaugų gerinimas Akmenės rajono savivaldybėje</t>
  </si>
  <si>
    <t>02-001-06-10-01-(RE)-26-(LT026-02-02-07)</t>
  </si>
  <si>
    <t>Skatinti rūšiuojamąjį atliekų surinkimą</t>
  </si>
  <si>
    <t>2.6. Skatinti perėjimą prie žiedinės ir efektyvaus išteklių naudojimo ekonomikos</t>
  </si>
  <si>
    <t xml:space="preserve">Investicijos į rūšiuojamojo atliekų surinkimo įrenginius </t>
  </si>
  <si>
    <t xml:space="preserve">P.B.2.0107 </t>
  </si>
  <si>
    <t>Eurai</t>
  </si>
  <si>
    <t>Surinktos atskirai išrūšiuotos atliekos</t>
  </si>
  <si>
    <t xml:space="preserve">R.B.2.2103  </t>
  </si>
  <si>
    <t>Tonos per metus</t>
  </si>
  <si>
    <t>Įgyvendintos viešinimo kampanijos atliekų prevencijos ir tvarkymo temomis</t>
  </si>
  <si>
    <t xml:space="preserve">P.S.2.1015 </t>
  </si>
  <si>
    <t>26-207-P</t>
  </si>
  <si>
    <t>Ventos DGAS aikštelės išplėtimas</t>
  </si>
  <si>
    <t>VšĮ Šiaulių regiono atliekų tvarkymo centras</t>
  </si>
  <si>
    <t>2025-02</t>
  </si>
  <si>
    <t>2025-04</t>
  </si>
  <si>
    <t>26-208-P</t>
  </si>
  <si>
    <t>Atliekų tvarkymo paslaugų gerinimas Kelmės rajone</t>
  </si>
  <si>
    <t>26-209-P</t>
  </si>
  <si>
    <t>Rūšiuojamojo
atliekų surinkimo
skatinimas
Radviliškio rajone</t>
  </si>
  <si>
    <t>2025-01</t>
  </si>
  <si>
    <t xml:space="preserve">    Naujos arba modernizuotos vaikų priežiūros infrastruktūros naudotojų skaičius per metus
</t>
  </si>
  <si>
    <t xml:space="preserve"> R.B.2.2070 </t>
  </si>
  <si>
    <t xml:space="preserve">   Naujos arba modernizuotos vaikų priežiūros infrastruktūros mokymo klasių talpumas</t>
  </si>
  <si>
    <t xml:space="preserve">   P.B.2.0066</t>
  </si>
  <si>
    <t>1.2. Kokybiškų visuomenės sveikatos paslaugų prieinamumo didinimas Joniškio rajone</t>
  </si>
  <si>
    <t>1.4. Kokybiškų visuomenės sveikatos paslaugų prieinamumo didinimas Pakruojo rajone</t>
  </si>
  <si>
    <t>1.6. Kokybiškų visuomenės sveikatos paslaugų prieinamumo didinimas Šiaulių rajone</t>
  </si>
  <si>
    <t>26-530-P</t>
  </si>
  <si>
    <t>1.5. Kokybiškų visuomenės sveikatos paslaugų prieinamumo didinimas Radviliškio rajone</t>
  </si>
  <si>
    <t>26-531-P</t>
  </si>
  <si>
    <t>1.3. Kokybiškų visuomenės sveikatos paslaugų prieinamumo didinimas Kelmės rajone</t>
  </si>
  <si>
    <t>26-532-P</t>
  </si>
  <si>
    <t>1.1. Kokybiškų visuomenės sveikatos paslaugų prieinamumo didinimas Akmenės rajone</t>
  </si>
  <si>
    <t>2025-09</t>
  </si>
  <si>
    <t>2025-03</t>
  </si>
  <si>
    <t>2025-05</t>
  </si>
  <si>
    <t>2024-01-15 (4 PĮP vertinimo metu buvo atsiimti)</t>
  </si>
  <si>
    <t>2024-04-02 (PĮP vertinimo metu atsiimtas)</t>
  </si>
  <si>
    <t xml:space="preserve">601
(2029)
</t>
  </si>
  <si>
    <t>2362
(2029)</t>
  </si>
  <si>
    <t>2025-11</t>
  </si>
  <si>
    <t>1200
(2029)</t>
  </si>
  <si>
    <t>26-533-P</t>
  </si>
  <si>
    <t>26-534-P</t>
  </si>
  <si>
    <t xml:space="preserve">  2025-01  </t>
  </si>
  <si>
    <t xml:space="preserve">  2025-02  </t>
  </si>
  <si>
    <t>590
(2029)</t>
  </si>
  <si>
    <t>26-535-P</t>
  </si>
  <si>
    <t>2.6. Ilgalaikės priežiūros paslaugų plėtros užtikrinimas Pakruojo rajono savivaldybėje</t>
  </si>
  <si>
    <t xml:space="preserve">24
(2029)
</t>
  </si>
  <si>
    <t xml:space="preserve">  2025-07</t>
  </si>
  <si>
    <t xml:space="preserve">16
(2029)
</t>
  </si>
  <si>
    <t>26-536-P</t>
  </si>
  <si>
    <t xml:space="preserve">30
(2029)
</t>
  </si>
  <si>
    <t>Pastebėjimai dėl stebėsenos rodiklių</t>
  </si>
  <si>
    <t>2025-06</t>
  </si>
  <si>
    <t>26-210-P</t>
  </si>
  <si>
    <t>Žaliosios infrastruktūros plėtojimas Naujosios Akmenės mieste</t>
  </si>
  <si>
    <t>02-001-06-08-02-(RE)-26-(LT026-02-01-08)</t>
  </si>
  <si>
    <t>Plėtoti žaliąją infrastruktūrą urbanizuotoje aplinkoje</t>
  </si>
  <si>
    <t>2.7. Stiprinti gamtos, biologinės įvairovės ir žaliosios infrastruktūros apsaugą ir išsaugojimą, be kita ko, miestų teritorijose ir mažinti visų rūšių taršą</t>
  </si>
  <si>
    <t>Gyventojai, galintys naudotis nauja ar patobulinta žaliąja infrastruktūra</t>
  </si>
  <si>
    <t>RCR95
R.B.2.2095</t>
  </si>
  <si>
    <t>Žalioji infrastruktūra, kuriai suteikta parama kitais nei prisitaikymo prie klimato kaitos tikslais</t>
  </si>
  <si>
    <t>RCO36
P.B.2.0036</t>
  </si>
  <si>
    <t>hektarai</t>
  </si>
  <si>
    <t>26-211-P</t>
  </si>
  <si>
    <t>Atliekų tvarkymo paslaugų gerinimas Pakruojo rajone</t>
  </si>
  <si>
    <t>Grupinio gyvenimo namų įsteigimas Pakruojo rajono savivaldybėje*</t>
  </si>
  <si>
    <t>Socialinių dirbtuvių įkūrimas Pakruojo rajono savivaldybėje*</t>
  </si>
  <si>
    <t>26-416-P</t>
  </si>
  <si>
    <t>Institucinės globos pertvarkai reikalingų paslaugų infrastruktūros modernizavimas ir plėtra Šiaulių regione VI</t>
  </si>
  <si>
    <t>2025 05</t>
  </si>
  <si>
    <t>26-417-P</t>
  </si>
  <si>
    <t>Institucinės globos pertvarkai reikalingų paslaugų infrastruktūros modernizavimas ir plėtra Šiaulių regione VII</t>
  </si>
  <si>
    <t>2025 06</t>
  </si>
  <si>
    <t>26-418-P</t>
  </si>
  <si>
    <t>Institucinės globos pertvarkai reikalingų paslaugų infrastruktūros modernizavimas ir plėtra Šiaulių regione VIII</t>
  </si>
  <si>
    <t>26-419-P</t>
  </si>
  <si>
    <t>Socialinių paslaugų įstaigų  senyvo amžiaus asmenims 
infrastruktūros modernizavimas ir plėtra Šiaulių regione III</t>
  </si>
  <si>
    <t>2024 10</t>
  </si>
  <si>
    <t>2.1. Visos dienos
mokyklos erdvių
įrengimas bendrojo ugdymo įstaigose
Akmenės rajone</t>
  </si>
  <si>
    <t xml:space="preserve">  2025-06</t>
  </si>
  <si>
    <t xml:space="preserve">1.1. Ugdymo prieinamumo padidinimas atskirtį patiriantiems vaikams ir naujų ikimokyklinio ugdymo grupių įrengimas Akmenės rajono savivaldybėje
</t>
  </si>
  <si>
    <t>2024-11-20</t>
  </si>
  <si>
    <t>7/15/2024
PĮP pagal 2.3, 2.4 ir 2.5 poveikles nepateikti kvietime nurodytu laiku</t>
  </si>
  <si>
    <t>26-537-P</t>
  </si>
  <si>
    <t xml:space="preserve">  2024-11</t>
  </si>
  <si>
    <t xml:space="preserve">  2025-01</t>
  </si>
  <si>
    <t>26-538-P</t>
  </si>
  <si>
    <t>Europos Sąjungos (toliau – ES) fondų lėšos</t>
  </si>
  <si>
    <t>1.8 Tankiai apgyvendintos Šiaulių miesto urbanizuotos teritorijos atgaivinimas, žalinimas ir funkcionalumo didinimas</t>
  </si>
  <si>
    <t>P. B. 2.0114</t>
  </si>
  <si>
    <t>1.3 Bendrojo ugdymo paslaugų kokybės gerinimas ir prieinamumo  didinimas Šiaulių mieste, modernizuojant Šiaulių Ragainės progimnaziją</t>
  </si>
  <si>
    <t>1.5 Šiaulių jaunųjų
gamtininkų centro jojimo skyriaus
modernizavimas, sukuriant tinkamas
sąlygas visuomenės
sveikatos stiprinimo,
neformaliojo švietimo viešųjų
paslaugų teikimui,
gyventojų poilsio
organizavimui</t>
  </si>
  <si>
    <t>1.6 Šiaulių
miesto „Romuvos", „Dainų" ir Salduvės
progimnazijų bei Didždvario ir Lieporių gimnazijų lauko infrastruktūros
atnaujinimas,
pritaikymas
ugdymo poreikiams ir funkcionalumo
didinimas</t>
  </si>
  <si>
    <t>1.7 Lieporių parko atgaivinimas ir pritaikymas bendruomenės veiklai</t>
  </si>
  <si>
    <t>1.2 S. Daukanto
inžinerijos gimnazijos
infrastruktūros
modernizavimas, pritaikant
specializuotų
inžinerinio ugdymo
programų vykdymui</t>
  </si>
  <si>
    <t>1.4 Bendrojo ugdymo paslaugų kokybės gerinimas ir prieinamumo didinimas Šiaulių mieste, modernizuojant Vinco Kudirkos progimnaziją</t>
  </si>
  <si>
    <t>26-304-P</t>
  </si>
  <si>
    <t>Šiaulių regiono investicinės aplinkos ir verslo plėtros sąlygų gerinimas (I etapas)</t>
  </si>
  <si>
    <t>01-004-07-01-01-(RE)-26-(LT026-01-01-09)</t>
  </si>
  <si>
    <t>Paskatinti regionų, funkcinių zonų, savivaldybių ir miestų ekonominį augimą pasitelkiant jų turimus išteklius</t>
  </si>
  <si>
    <t>1.3. Kelmės r. savivaldybės pramonės teritorijos Pagojo k. infrastruktūros įrengimas ir modernizavimas</t>
  </si>
  <si>
    <t>Konkretus 2021–2027 m. Europos Sąjungos investicijų programos uždavinys "5.2. Skatinti integruotą ir įtraukią socialinę, ekonominę ir aplinkosaugos plėtrą, puoselėti kultūrą, gamtos paveldą, darnų turizmą ir saugumą miestų teritorijose"</t>
  </si>
  <si>
    <t xml:space="preserve"> Sukurtos arba atkurtos teritorijos, naudojamos ekonominei, rekreacinei ar turizmo paskirčiai </t>
  </si>
  <si>
    <t>R.S.2.3040</t>
  </si>
  <si>
    <t>(hektarai)</t>
  </si>
  <si>
    <t>Kelmės r. savivaldybės
administracija</t>
  </si>
  <si>
    <t xml:space="preserve"> Integruoti teritorinio vystymo projektai </t>
  </si>
  <si>
    <t>1.5. Smulkiųjų verslininkų ir amatininkų kompetencijų centro įkūrimas Kuršėnų mieste</t>
  </si>
  <si>
    <t xml:space="preserve"> Metinis konsoliduotų viešųjų paslaugų vartotojų skaičius </t>
  </si>
  <si>
    <t>(vartotojai per metus)</t>
  </si>
  <si>
    <t>Šiaulių r. savivaldybės
administracija</t>
  </si>
  <si>
    <t>26-305-P</t>
  </si>
  <si>
    <t>Šiaulių regiono investicinės aplinkos ir verslo plėtros sąlygų gerinimas (II etapas)</t>
  </si>
  <si>
    <t>1.2. Bendradarbystės erdvės įkūrimas Joniškio rajono savivaldybėje</t>
  </si>
  <si>
    <t>Joniškio r. savivaldybės
administracija</t>
  </si>
  <si>
    <t>2024-12</t>
  </si>
  <si>
    <t>1.6. Pramonės teritorijos vystymas ir verslo sąlygų gerinimas Kuršėnų mieste</t>
  </si>
  <si>
    <t>26-306-P</t>
  </si>
  <si>
    <t>Šiaulių regiono investicinės aplinkos ir verslo plėtros sąlygų gerinimas (III etapas)</t>
  </si>
  <si>
    <t>1.1. Pastato, esančio adresu Žemaitijos g. 6A, Naujoji Akmenė, pritaikymas verslo bendradarbystės reikmėms</t>
  </si>
  <si>
    <t>Akmenės r. savivaldybės
administracija</t>
  </si>
  <si>
    <t>26-307-P</t>
  </si>
  <si>
    <t>Šiaulių regiono investicinės aplinkos ir verslo plėtros sąlygų gerinimas (IV etapas)</t>
  </si>
  <si>
    <t>1.4 Šeduvos verslo parko įrengimas</t>
  </si>
  <si>
    <t>Radviliškio r. savivaldybės
administracija</t>
  </si>
  <si>
    <t>26-308-P</t>
  </si>
  <si>
    <t>Šiaulių regiono turizmo objektų patrauklumo gerinimas (I etapas)</t>
  </si>
  <si>
    <t>01-004-07-01-01-(RE)-26-(LT026-01-03-10)</t>
  </si>
  <si>
    <t>1.8. Lietuvos valstybės atkūrimo šimtmečio ąžuolyno, Sidabros upės ir tvenkinio pritaikymas lankymui</t>
  </si>
  <si>
    <t>Joniškio rajono savivaldybės
administracija</t>
  </si>
  <si>
    <t xml:space="preserve"> Sukurtos arba atkurtos atviros erdvės </t>
  </si>
  <si>
    <t>P.S.2.1039</t>
  </si>
  <si>
    <t>(kv. metrai)</t>
  </si>
  <si>
    <t>1.9. Žagarės dolomito atodangos pritaikymas lankymui</t>
  </si>
  <si>
    <t>1.10. Žagarės ozo pritaikymas lankymui</t>
  </si>
  <si>
    <t>1.16. Burbaičių piliakalnio su gyvenviete pritaikymas lankymui</t>
  </si>
  <si>
    <t>Kelmės rajono savivaldybės
administracija</t>
  </si>
  <si>
    <t>1.17. Kelmės r. savivaldybės kultūros objektų pritaikymas lankymui</t>
  </si>
  <si>
    <t>1.34. Kuršėnų dvaro sodybos teritorijos pritaikymas lankymui</t>
  </si>
  <si>
    <t>Šiaulių rajono savivaldybės
administracija</t>
  </si>
  <si>
    <t xml:space="preserve">Atviros erdvės, sukurtos arba atkurtos miestų teritorijose </t>
  </si>
  <si>
    <t>26-309-P</t>
  </si>
  <si>
    <t>Šiaulių regiono turizmo objektų patrauklumo gerinimas (II etapas)</t>
  </si>
  <si>
    <t>1.2. Apžadų
kapelių pritaikymas lankymui</t>
  </si>
  <si>
    <t>Akmenės rajono savivaldybės
administracija</t>
  </si>
  <si>
    <t xml:space="preserve">P.S.2.1039 </t>
  </si>
  <si>
    <t>1.5. Luokavos piliakalnio pritaikymas lankymui</t>
  </si>
  <si>
    <t>1.7. Žemės gelmių sluoksnių Menčių karjere ir Sablauskių tvenkinio pritaikymas lankymui</t>
  </si>
  <si>
    <t>1.12. Tytuvėnų m. Giliaus ežero pritaikymas lankymui</t>
  </si>
  <si>
    <t>1.13. Tytuvėnų m. Bridvaišio ežero pritaikymas lankymui</t>
  </si>
  <si>
    <t>1.14. Kelmės evangelikų reformatų bažnyčios pritaikymas lankymui</t>
  </si>
  <si>
    <t>1.15. Kelmės Tūkstantmečio parko pritaikymas lankymui</t>
  </si>
  <si>
    <t>1.35. Kryžių kalno pritaikymas lankymui</t>
  </si>
  <si>
    <t>26-310-P</t>
  </si>
  <si>
    <t>Šiaulių regiono investicinės aplinkos ir verslo plėtros sąlygų gerinimas (V etapas)</t>
  </si>
  <si>
    <t>01-004-07-02-01-(RE)-26-(LT026-01-03-10)</t>
  </si>
  <si>
    <t>1.4. Inovatyvių
turizmo ir
ženklinimo
sprendinių
diegimas Akmenės
rajono savivaldybėje</t>
  </si>
  <si>
    <t>26-311-P</t>
  </si>
  <si>
    <t>Šiaulių regiono investicinės aplinkos ir verslo plėtros sąlygų gerinimas (VI etapas)</t>
  </si>
  <si>
    <t>1.33. Gamtos ir kultūros objektų pritaikymas lankymui Šiaulių rajono savivaldybėje</t>
  </si>
  <si>
    <t>P.B.2.0114</t>
  </si>
  <si>
    <t>26-312-P</t>
  </si>
  <si>
    <t>Šiaulių regiono turizmo objektų patrauklumo gerinimas (III etapas)</t>
  </si>
  <si>
    <t>1.1. Akmenės
gamtos ir
kultūros parko
pritaikymas lankymui</t>
  </si>
  <si>
    <t>1.3. Dabikinės dvaro parko pritaikymas lankymui</t>
  </si>
  <si>
    <t>1.6. Papilės II piliakalnio pritaikymas lankymui</t>
  </si>
  <si>
    <t>26-313-P</t>
  </si>
  <si>
    <t>Šiaulių regiono investicinės aplinkos ir verslo plėtros sąlygų gerinimas (VIII etapas)</t>
  </si>
  <si>
    <t>1.11. Tytuvėnų turizmo ir neformaliojo kraštotyros švietimo centro įrengimas</t>
  </si>
  <si>
    <t>26-314-P</t>
  </si>
  <si>
    <t>Šiaulių regiono investicinės aplinkos ir verslo plėtros sąlygų gerinimas (IX etapas)</t>
  </si>
  <si>
    <t>1.18. Maironių akmens su "vaiko pėda" ir šaltinio pritaikymas lankymui</t>
  </si>
  <si>
    <t>1.19. Pavandenės (Sakelinės) buv. dvaro sodybos pritaikymas lankymui</t>
  </si>
  <si>
    <t>1.20. Kubilių, Papušynio piliakalnio su gyvenviete pritaikymas lankymui</t>
  </si>
  <si>
    <t>1.21. Medžiokalnio pritaikymas lankymui</t>
  </si>
  <si>
    <t>1.22. Kalniškių, Spakainasties piliakalnio su gyvenviete pritaikymas lankymui</t>
  </si>
  <si>
    <t>26-315-P</t>
  </si>
  <si>
    <t>Šiaulių regiono investicinės aplinkos ir verslo plėtros sąlygų gerinimas (X etapas)</t>
  </si>
  <si>
    <t>1.24. Laičių tvenkinio pritaikymas lankymui</t>
  </si>
  <si>
    <t>Pakruojo rajono savivaldybės
administracija</t>
  </si>
  <si>
    <t>1.25. Pakruojo rajono savivaldybės kultūros objektų pritaikymas lankymui</t>
  </si>
  <si>
    <t>26-316-P</t>
  </si>
  <si>
    <t>Šiaulių regiono investicinės aplinkos ir verslo plėtros sąlygų gerinimas (XI etapas)</t>
  </si>
  <si>
    <t>1.23. Kruojos upės ir Pakruojo tvenkinio pritaikymas lankymui</t>
  </si>
  <si>
    <t>26-317-P</t>
  </si>
  <si>
    <t>Šiaulių regiono turizmo objektų patrauklumo gerinimas (IV etapas)</t>
  </si>
  <si>
    <t>1.31. Šeduvos kultūros ir gamtos objektų pritaikymas lankymui</t>
  </si>
  <si>
    <t>Radviliškio rajono savivaldybės
administracija</t>
  </si>
  <si>
    <t xml:space="preserve"> Dviračiams skirtos infrastruktūros metinis naudotojų skaičius </t>
  </si>
  <si>
    <t>R.S.2.3025</t>
  </si>
  <si>
    <t>(naudotojai per metus)</t>
  </si>
  <si>
    <t xml:space="preserve"> Dviračiams skirta infrastruktūra, kuriai suteikta parama </t>
  </si>
  <si>
    <t>(kilometrai)</t>
  </si>
  <si>
    <t>26-318-P</t>
  </si>
  <si>
    <t>Šiaulių regiono turizmo objektų patrauklumo gerinimas (V etapas)</t>
  </si>
  <si>
    <t>1.32. Kudinų piliakalnio (kitaip vadinamo Šiaulės kalnu) pritaikymas lankymui</t>
  </si>
  <si>
    <t>26-319-P</t>
  </si>
  <si>
    <t>Šiaulių regiono turizmo objektų patrauklumo gerinimas (VI etapas)</t>
  </si>
  <si>
    <t>1.30. Kultūros objektų, esančių Šv. Jokūbo piligriminiame kelyje, pritaikymas lankymui</t>
  </si>
  <si>
    <t>26-320-P</t>
  </si>
  <si>
    <t>Šiaulių regiono investicinės aplinkos ir verslo plėtros sąlygų gerinimas (VII etapas)</t>
  </si>
  <si>
    <t>1.28. Burbiškio dvaro sodybos pritaikymas lankymui</t>
  </si>
  <si>
    <t>26-321-P</t>
  </si>
  <si>
    <t>Šiaulių regiono investicinės aplinkos ir verslo plėtros sąlygų gerinimas (XII etapas)</t>
  </si>
  <si>
    <t>1.29. Pakiršinio dvaro pritaikymas lankymui</t>
  </si>
  <si>
    <t>1.26. Tyrulių pelkės pritaikymas lankymui</t>
  </si>
  <si>
    <t>26-322-P</t>
  </si>
  <si>
    <t>Šiaulių regiono 
viešojo keleivinio 
transporto 
efektyvumo 
didinimas (I etapas)</t>
  </si>
  <si>
    <t>01-004-07-02-01-(RE)-26-(LT026-02-01-02)</t>
  </si>
  <si>
    <t>Radviliškio 
rajono 
savivaldybės 
administracija</t>
  </si>
  <si>
    <t xml:space="preserve"> Metinis konsoliduotų viešųjų paslaugų vartotojų skaičius</t>
  </si>
  <si>
    <t>26-323-P</t>
  </si>
  <si>
    <t>Šiaulių regiono 
viešojo keleivinio 
transporto 
efektyvumo 
didinimas (II etapas)</t>
  </si>
  <si>
    <t>2.2. Viešojo 
keleivinio transporto 
paslaugų 
prieinamumo 
didinimas Šiaulių r. 
Savivaldybėje</t>
  </si>
  <si>
    <t xml:space="preserve"> Metinis konsoliduotų 
viešųjų paslaugų vartotojų skaičius 
</t>
  </si>
  <si>
    <t>Šiaulių rajono 
savivaldybės 
administracija</t>
  </si>
  <si>
    <t xml:space="preserve"> Naujų ar rekonstruotų 
pastatų, kurių pirminės energijos 
paklausa yra bent 20 % mažesnė, nei 
reikalauja energijos beveik nevartojantis 
pastatas, plotas </t>
  </si>
  <si>
    <t>26-420-P</t>
  </si>
  <si>
    <t>Užimtumo 
paslaugų asmenims 
su intelekto ir (ar)
psichikos negalia 
plėtra Šiaulių mieste</t>
  </si>
  <si>
    <t>26-324-P</t>
  </si>
  <si>
    <t>Šiaulių regiono turizmo objektų patrauklumo gerinimas (VIII etapas)</t>
  </si>
  <si>
    <t xml:space="preserve">Požymis </t>
  </si>
  <si>
    <t>Nepanaudotos Ekonomikos gaivinimo ir atsparumo didinimo priemonės lėšos</t>
  </si>
  <si>
    <t>1.1 Vientiso dviračių ir pėsčiųjų takų tinklo kūrimas, integruojant bevariklį transportą į bendrą transporto sistemą Šiaulių mieste</t>
  </si>
  <si>
    <t>Šio kvietimo patvirtintos rodiklių kortelės įkeltos (1 priedo 4 priedas)  M:\2. PROGRAMOS\3.1 EGADP - SP 21-27\2. Kvietimai\DTPS\1.2 KVIETIMŲ PLANAI\Suderintos rodiklių kortelės\10-001-06-01-03 (RE)</t>
  </si>
  <si>
    <t>1.3 Eismo saugos gerinimas Šiaulių mieste, šalinant juodąsias dėmes</t>
  </si>
  <si>
    <t>1.2 Šiaulių miesto darnaus judumo plane numatytų priemonių, prisidedančių prie šiltnamio efektą sukeliančių dujų mažinimo, įgyvendinimas</t>
  </si>
  <si>
    <t>26-104-P</t>
  </si>
  <si>
    <t>Vientiso dviračių ir pėsčiųjų takų tinklo kūrimas, integruojant bevariklį transportą į bendrą transporto sistemą Šiaulių mieste, II etapas</t>
  </si>
  <si>
    <t>1.4 Vientiso dviračių ir pėsčiųjų takų tinklo kūrimas, integruojant bevariklį transportą į bendrą transporto sistemą Šiaulių mieste, II etapas</t>
  </si>
  <si>
    <t xml:space="preserve">2025 m. 02 mėn.
</t>
  </si>
  <si>
    <t>2025 m. 04 mėn.</t>
  </si>
  <si>
    <t>Asmenų, kurie po dalyvavimo veiklose pagerino sveikatos raštingumo kompetenciją, dalis</t>
  </si>
  <si>
    <t>10/14/2024
nepateiktas PĮP</t>
  </si>
  <si>
    <t>26-539-P</t>
  </si>
  <si>
    <t xml:space="preserve">
234
(2029)
</t>
  </si>
  <si>
    <t>26-407-P**</t>
  </si>
  <si>
    <t>Atvirų jaunimo erdvių plėtra 
Pakruojo rajone***</t>
  </si>
  <si>
    <t>Grupinio gyvenimo namų įsteigimas Pakruojo rajono savivaldybėje</t>
  </si>
  <si>
    <t>Socialinių dirbtuvių įkūrimas Pakruojo rajono savivaldybėje</t>
  </si>
  <si>
    <t>Perėjimas nuo institucinės globos prie šeimoje ir bendruomenėje teikiamų paslaugų Šiaulių rajone</t>
  </si>
  <si>
    <t>26-421-P</t>
  </si>
  <si>
    <t>Socialinio būsto fondo plėtra Šiaulių regione V</t>
  </si>
  <si>
    <t>Socialinio būsto fondo plėtra Joniškio mieste</t>
  </si>
  <si>
    <t>2025 09</t>
  </si>
  <si>
    <t>2025 11</t>
  </si>
  <si>
    <t>26-422-P</t>
  </si>
  <si>
    <r>
      <rPr>
        <b/>
        <sz val="12"/>
        <color theme="1"/>
        <rFont val="Times New Roman"/>
        <family val="1"/>
        <charset val="186"/>
      </rPr>
      <t xml:space="preserve">*Pastaba. </t>
    </r>
    <r>
      <rPr>
        <sz val="12"/>
        <color theme="1"/>
        <rFont val="Times New Roman"/>
        <family val="1"/>
        <charset val="186"/>
      </rPr>
      <t>Projektams kvietimai buvo paskelbti, tačiau kilus poreikiui tikslinti suplanuotų projektų esminę informaciją, PĮP nebuvo pateikti. Patikslinus informaciją Šiaulių regiono plėtros plane, projektams suplanuoti nauji kvietimai Nr. 26-416-P ir 26-417-P</t>
    </r>
  </si>
  <si>
    <r>
      <rPr>
        <b/>
        <sz val="12"/>
        <color theme="1"/>
        <rFont val="Times New Roman"/>
        <family val="1"/>
        <charset val="186"/>
      </rPr>
      <t>**Pastaba:</t>
    </r>
    <r>
      <rPr>
        <sz val="12"/>
        <color theme="1"/>
        <rFont val="Times New Roman"/>
        <family val="1"/>
        <charset val="186"/>
      </rPr>
      <t xml:space="preserve"> PĮP nepateiktas, suplanuotas naujas kvietimas Nr. 26-419-P</t>
    </r>
  </si>
  <si>
    <r>
      <rPr>
        <b/>
        <sz val="12"/>
        <color theme="1"/>
        <rFont val="Times New Roman"/>
        <family val="1"/>
        <charset val="186"/>
      </rPr>
      <t>***Pastaba:</t>
    </r>
    <r>
      <rPr>
        <sz val="12"/>
        <color theme="1"/>
        <rFont val="Times New Roman"/>
        <family val="1"/>
        <charset val="186"/>
      </rPr>
      <t xml:space="preserve"> PĮP nepateiktas, tačiau suplanuotas naujas kvietimas Nr. 26-422-P</t>
    </r>
  </si>
  <si>
    <t>(kv. m.)</t>
  </si>
  <si>
    <t>Dviračiams skirtos infrastruktūros metinis naudotojų skaičius</t>
  </si>
  <si>
    <t>Dviračiams skirta infrastruktūra, kuriai suteikta parama</t>
  </si>
  <si>
    <t>(km)</t>
  </si>
  <si>
    <t>26-325-P</t>
  </si>
  <si>
    <t>Šiaulių regiono turizmo objektų patrauklumo gerinimas (IX etapas)</t>
  </si>
  <si>
    <t>2026-01</t>
  </si>
  <si>
    <t>2025-02-28</t>
  </si>
  <si>
    <r>
      <t xml:space="preserve">
</t>
    </r>
    <r>
      <rPr>
        <sz val="11"/>
        <color theme="1"/>
        <rFont val="Times New Roman"/>
        <family val="1"/>
        <charset val="186"/>
      </rPr>
      <t>439</t>
    </r>
  </si>
  <si>
    <r>
      <t xml:space="preserve">
</t>
    </r>
    <r>
      <rPr>
        <sz val="11"/>
        <color theme="1"/>
        <rFont val="Times New Roman"/>
        <family val="1"/>
        <charset val="186"/>
      </rPr>
      <t>1 110</t>
    </r>
  </si>
  <si>
    <r>
      <t xml:space="preserve">
</t>
    </r>
    <r>
      <rPr>
        <sz val="11"/>
        <color theme="1"/>
        <rFont val="Times New Roman"/>
        <family val="1"/>
        <charset val="186"/>
      </rPr>
      <t>1 232</t>
    </r>
  </si>
  <si>
    <t>26-015-P</t>
  </si>
  <si>
    <t>Pakruojo vaikų lopšelio-darželio „Saulutė“ infrastruktūros atnaujinimas</t>
  </si>
  <si>
    <t>1.8. Pakruojo vaikų lopšelio-darželio „Saulutė“ infrastruktūros atnaujinimas</t>
  </si>
  <si>
    <t>ne</t>
  </si>
  <si>
    <t xml:space="preserve">R.B.2.2070. </t>
  </si>
  <si>
    <t>viešasis</t>
  </si>
  <si>
    <t>2025-07</t>
  </si>
  <si>
    <t xml:space="preserve">Sukurtų naujų ikimokyklinio ugdymo vietų skaičius </t>
  </si>
  <si>
    <t xml:space="preserve"> </t>
  </si>
  <si>
    <r>
      <rPr>
        <sz val="11"/>
        <rFont val="Calibri"/>
        <family val="2"/>
        <scheme val="minor"/>
      </rPr>
      <t xml:space="preserve">2.7. </t>
    </r>
    <r>
      <rPr>
        <strike/>
        <sz val="11"/>
        <rFont val="Calibri"/>
        <family val="2"/>
        <charset val="186"/>
        <scheme val="minor"/>
      </rPr>
      <t xml:space="preserve">
</t>
    </r>
    <r>
      <rPr>
        <sz val="11"/>
        <rFont val="Calibri"/>
        <family val="2"/>
        <scheme val="minor"/>
      </rPr>
      <t>Ilgalaikės priežiūros paslaugų plėtra Radviliškio
rajone</t>
    </r>
  </si>
  <si>
    <t>2025 07</t>
  </si>
  <si>
    <t>2026-04</t>
  </si>
  <si>
    <t>2026-02</t>
  </si>
  <si>
    <t>2024-04-15</t>
  </si>
  <si>
    <t>2024-06-03</t>
  </si>
  <si>
    <t>2024-09-02</t>
  </si>
  <si>
    <t>2024-11-08</t>
  </si>
  <si>
    <t>2024-12-09</t>
  </si>
  <si>
    <t>26-326-P</t>
  </si>
  <si>
    <t>Šiaulių regiono turizmo objektų patrauklumo gerinimas (X etapas)</t>
  </si>
  <si>
    <t>Pasirašyta finansavimo sutartis</t>
  </si>
  <si>
    <t xml:space="preserve">  2026-04</t>
  </si>
  <si>
    <t xml:space="preserve"> 2026-01</t>
  </si>
  <si>
    <t>Naujų ar rekonstruotų pastatų, kurių pirminės energijos paklausa yra bent 20 % mažesnė, nei reikalauja energijos beveik nevartojantis pastatas, plotas (kvadratiniai metrai)</t>
  </si>
  <si>
    <t xml:space="preserve">P.S.2.1034 </t>
  </si>
  <si>
    <t xml:space="preserve">R.S.2.3025 </t>
  </si>
  <si>
    <t xml:space="preserve">P.B.2.0058 </t>
  </si>
  <si>
    <t xml:space="preserve">(km) </t>
  </si>
  <si>
    <t>2026-08</t>
  </si>
  <si>
    <t>26-540-P</t>
  </si>
  <si>
    <t>2026-03</t>
  </si>
  <si>
    <t>Vertinamas PĮP</t>
  </si>
  <si>
    <t xml:space="preserve">1.27.Antaniškių miško pritaikymas lankymui </t>
  </si>
  <si>
    <t>2.1. Radviliškio r. savivaldybės viešojo keleivinio transporto infrastruktūros plėtra ir modernizavimas*</t>
  </si>
  <si>
    <t>26-327-P</t>
  </si>
  <si>
    <t xml:space="preserve"> (vartotojai per metus)</t>
  </si>
  <si>
    <t>26-328-P</t>
  </si>
  <si>
    <t>Šiaulių miesto integruota plėtra (IV etapas)</t>
  </si>
  <si>
    <t>1.9. Šiaulių miesto Ragainės ir Vinco Kudirkos progimnazijų bei Stasio Šalkauskio gimnazijos lauko infrastruktūros atnaujinimas, pritaikymas ugdymo poreikiams ir funkcionalumo didinimas (II etapas)</t>
  </si>
  <si>
    <t>2026-06-01</t>
  </si>
  <si>
    <t>2026-08-31</t>
  </si>
  <si>
    <t xml:space="preserve">495
(2029)
</t>
  </si>
  <si>
    <t>26-212-P</t>
  </si>
  <si>
    <t>Geriamojo vandens tiekimo infrastruktūros saugumo didinimas Akmenės rajone</t>
  </si>
  <si>
    <t>02-001-06-07-03-(RE)-26-(LT026-02-02-04)</t>
  </si>
  <si>
    <t>Didinti geriamojo vandens tiekimo infrastruktūros saugumą</t>
  </si>
  <si>
    <t>12.1 Skatinti saugią prieigą prie vandens, tvarios vandentvarkos, įskaitant integruotą vandentvarką, ir vandens išteklių atsparumą</t>
  </si>
  <si>
    <t>Įdiegtos vandenviečių, viešųjų geriamojo vandens tiekėjų, nuotekų tvarkytojų valdymo centrų apsaugos priemonės</t>
  </si>
  <si>
    <t xml:space="preserve">P.S.2.1045 </t>
  </si>
  <si>
    <t xml:space="preserve">
2027-02                               </t>
  </si>
  <si>
    <t xml:space="preserve">
2027-04                   </t>
  </si>
  <si>
    <t>Viešieji vandens tiekėjai ir nuotekų tvarkytojai, kurie investuoja į saugaus vandens tiekimo užtikrinimo priemones, siekdami padidinti įmonių veiklos atsparumą</t>
  </si>
  <si>
    <t xml:space="preserve">R.S.2.3055 </t>
  </si>
  <si>
    <t>26-213-P</t>
  </si>
  <si>
    <t xml:space="preserve"> Joniškio rajono geriamojo vandens vandenviečių fizinės saugos infrastruktūros atnaujinimas</t>
  </si>
  <si>
    <t>UAB „Joniškio vandenys“</t>
  </si>
  <si>
    <t>26-214-P</t>
  </si>
  <si>
    <t xml:space="preserve"> Kelmės rajono vandentvarkos infrastruktūros saugumo stiprinimas</t>
  </si>
  <si>
    <t xml:space="preserve">
2026-09                             </t>
  </si>
  <si>
    <t xml:space="preserve">
2026-11</t>
  </si>
  <si>
    <t>26-215-P</t>
  </si>
  <si>
    <t xml:space="preserve">Geriamojo vandens tiekimo infrastruktūros saugumo didinimas įdiegiant fizinės ir technologinės apsaugos priemones Pakruojo rajono vandenvietėse </t>
  </si>
  <si>
    <t xml:space="preserve">
2027-02                             </t>
  </si>
  <si>
    <t xml:space="preserve">
2027-04</t>
  </si>
  <si>
    <t>26-216-P</t>
  </si>
  <si>
    <t xml:space="preserve"> Didinti geriamojo vandens tiekimo infrastruktūros saugumą Radviliškio rajone</t>
  </si>
  <si>
    <t xml:space="preserve">UAB „Radviliškio vanduo“ </t>
  </si>
  <si>
    <t xml:space="preserve">
2026-11                              </t>
  </si>
  <si>
    <t xml:space="preserve">
2027-01</t>
  </si>
  <si>
    <t>26-217-P</t>
  </si>
  <si>
    <t>Geriamojo vandens tiekimo infrastruktūros saugumo didinimas UAB „Šiaulių vandenys“ eksploatuojamuose objektuose</t>
  </si>
  <si>
    <t>UAB „Šiaulių vandenys“</t>
  </si>
  <si>
    <t>26-218-P</t>
  </si>
  <si>
    <t>Vandens tiekimo infrastruktūros saugumo stiprinimas Šiaulių rajono savivaldybėje</t>
  </si>
  <si>
    <t xml:space="preserve">
2027-02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</si>
</sst>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yyyy/mm"/>
    <numFmt numFmtId="165" formatCode="0.000"/>
    <numFmt numFmtId="166" formatCode="#,##0.0"/>
    <numFmt numFmtId="167" formatCode="#,##0.00;[Red]#,##0.00"/>
    <numFmt numFmtId="168" formatCode="#,##0.0;[Red]#,##0.0"/>
    <numFmt numFmtId="169" formatCode="yyyy\-mm\-dd;@"/>
    <numFmt numFmtId="170" formatCode="yyyy/mm/dd;@"/>
  </numFmts>
  <fonts count="48" x14ac:knownFonts="1">
    <font>
      <sz val="11"/>
      <color theme="1"/>
      <name val="Calibri"/>
      <family val="2"/>
      <charset val="186"/>
      <scheme val="minor"/>
    </font>
    <font>
      <i/>
      <sz val="9"/>
      <color theme="1"/>
      <name val="Times New Roman"/>
      <family val="1"/>
      <charset val="186"/>
    </font>
    <font>
      <i/>
      <sz val="10"/>
      <color theme="1"/>
      <name val="Times New Roman"/>
      <family val="1"/>
      <charset val="186"/>
    </font>
    <font>
      <b/>
      <i/>
      <sz val="9"/>
      <color theme="1"/>
      <name val="Times New Roman"/>
      <family val="1"/>
      <charset val="186"/>
    </font>
    <font>
      <sz val="10"/>
      <color theme="1"/>
      <name val="Times New Roman"/>
      <family val="1"/>
      <charset val="186"/>
    </font>
    <font>
      <b/>
      <sz val="10"/>
      <color theme="1"/>
      <name val="Times New Roman"/>
      <family val="1"/>
      <charset val="186"/>
    </font>
    <font>
      <b/>
      <i/>
      <sz val="9"/>
      <name val="Times New Roman"/>
      <family val="1"/>
      <charset val="186"/>
    </font>
    <font>
      <b/>
      <sz val="10"/>
      <name val="Times New Roman"/>
      <family val="1"/>
      <charset val="186"/>
    </font>
    <font>
      <sz val="10"/>
      <name val="Times New Roman"/>
      <family val="1"/>
      <charset val="186"/>
    </font>
    <font>
      <i/>
      <sz val="9"/>
      <name val="Times New Roman"/>
      <family val="1"/>
      <charset val="186"/>
    </font>
    <font>
      <i/>
      <sz val="9"/>
      <color rgb="FFFF0000"/>
      <name val="Times New Roman"/>
      <family val="1"/>
      <charset val="186"/>
    </font>
    <font>
      <i/>
      <sz val="10"/>
      <name val="Times New Roman"/>
      <family val="1"/>
      <charset val="186"/>
    </font>
    <font>
      <sz val="9"/>
      <color theme="1"/>
      <name val="Times New Roman"/>
      <family val="1"/>
      <charset val="186"/>
    </font>
    <font>
      <sz val="11"/>
      <color theme="1"/>
      <name val="Calibri"/>
      <family val="2"/>
      <charset val="186"/>
      <scheme val="minor"/>
    </font>
    <font>
      <b/>
      <i/>
      <sz val="9"/>
      <color rgb="FFFF0000"/>
      <name val="Times New Roman"/>
      <family val="1"/>
      <charset val="186"/>
    </font>
    <font>
      <i/>
      <sz val="10"/>
      <color theme="1"/>
      <name val="Times New Roman"/>
      <family val="1"/>
    </font>
    <font>
      <i/>
      <sz val="9"/>
      <name val="Times New Roman"/>
      <family val="1"/>
    </font>
    <font>
      <i/>
      <sz val="10"/>
      <name val="Times New Roman"/>
      <family val="1"/>
    </font>
    <font>
      <b/>
      <i/>
      <sz val="10"/>
      <color theme="1"/>
      <name val="Times New Roman"/>
      <family val="1"/>
    </font>
    <font>
      <b/>
      <i/>
      <sz val="10"/>
      <name val="Times New Roman"/>
      <family val="1"/>
    </font>
    <font>
      <sz val="10"/>
      <color theme="1"/>
      <name val="Calibri"/>
      <family val="2"/>
      <charset val="186"/>
      <scheme val="minor"/>
    </font>
    <font>
      <u/>
      <sz val="11"/>
      <color theme="10"/>
      <name val="Calibri"/>
      <family val="2"/>
      <charset val="186"/>
      <scheme val="minor"/>
    </font>
    <font>
      <sz val="10"/>
      <color theme="0"/>
      <name val="Times New Roman"/>
      <family val="1"/>
      <charset val="186"/>
    </font>
    <font>
      <u/>
      <sz val="11"/>
      <color theme="0"/>
      <name val="Calibri"/>
      <family val="2"/>
      <charset val="186"/>
      <scheme val="minor"/>
    </font>
    <font>
      <sz val="11"/>
      <color theme="1"/>
      <name val="Times New Roman"/>
      <family val="1"/>
      <charset val="186"/>
    </font>
    <font>
      <b/>
      <sz val="11"/>
      <color theme="1"/>
      <name val="Times New Roman"/>
      <family val="1"/>
      <charset val="186"/>
    </font>
    <font>
      <sz val="11"/>
      <color theme="0" tint="-0.14999847407452621"/>
      <name val="Times New Roman"/>
      <family val="1"/>
      <charset val="186"/>
    </font>
    <font>
      <sz val="11"/>
      <name val="Times New Roman"/>
      <family val="1"/>
      <charset val="186"/>
    </font>
    <font>
      <b/>
      <sz val="11"/>
      <color theme="0" tint="-0.14999847407452621"/>
      <name val="Times New Roman"/>
      <family val="1"/>
      <charset val="186"/>
    </font>
    <font>
      <u/>
      <sz val="11"/>
      <color theme="1"/>
      <name val="Times New Roman"/>
      <family val="1"/>
      <charset val="186"/>
    </font>
    <font>
      <b/>
      <sz val="12"/>
      <color theme="1"/>
      <name val="Times New Roman"/>
      <family val="1"/>
      <charset val="186"/>
    </font>
    <font>
      <sz val="11"/>
      <name val="Calibri"/>
      <family val="2"/>
      <charset val="186"/>
      <scheme val="minor"/>
    </font>
    <font>
      <sz val="11"/>
      <name val="Calibri"/>
      <family val="2"/>
      <charset val="186"/>
    </font>
    <font>
      <sz val="11"/>
      <color rgb="FF006100"/>
      <name val="Calibri"/>
      <family val="2"/>
      <charset val="186"/>
      <scheme val="minor"/>
    </font>
    <font>
      <b/>
      <sz val="11"/>
      <color theme="1"/>
      <name val="Times New Roman"/>
      <family val="1"/>
    </font>
    <font>
      <sz val="11"/>
      <color rgb="FFFF0000"/>
      <name val="Calibri"/>
      <family val="2"/>
      <charset val="186"/>
      <scheme val="minor"/>
    </font>
    <font>
      <i/>
      <sz val="10"/>
      <color theme="0" tint="-0.499984740745262"/>
      <name val="Times New Roman"/>
      <family val="1"/>
      <charset val="186"/>
    </font>
    <font>
      <b/>
      <i/>
      <sz val="10"/>
      <color theme="0" tint="-0.499984740745262"/>
      <name val="Times New Roman"/>
      <family val="1"/>
      <charset val="186"/>
    </font>
    <font>
      <sz val="12"/>
      <color theme="1"/>
      <name val="Times New Roman"/>
      <family val="1"/>
      <charset val="186"/>
    </font>
    <font>
      <sz val="11"/>
      <name val="Calibri"/>
      <family val="2"/>
      <scheme val="minor"/>
    </font>
    <font>
      <strike/>
      <sz val="11"/>
      <color theme="1"/>
      <name val="Times New Roman"/>
      <family val="1"/>
      <charset val="186"/>
    </font>
    <font>
      <sz val="11"/>
      <color theme="1"/>
      <name val="Times New Roman"/>
      <family val="1"/>
    </font>
    <font>
      <sz val="9"/>
      <name val="Times New Roman"/>
      <family val="1"/>
    </font>
    <font>
      <b/>
      <sz val="8"/>
      <color theme="1"/>
      <name val="Times New Roman"/>
      <family val="1"/>
      <charset val="186"/>
    </font>
    <font>
      <strike/>
      <sz val="11"/>
      <name val="Calibri"/>
      <family val="2"/>
      <scheme val="minor"/>
    </font>
    <font>
      <strike/>
      <sz val="11"/>
      <name val="Calibri"/>
      <family val="2"/>
      <charset val="186"/>
      <scheme val="minor"/>
    </font>
    <font>
      <b/>
      <sz val="10"/>
      <color theme="1"/>
      <name val="Times New Roman"/>
      <family val="1"/>
    </font>
    <font>
      <i/>
      <sz val="9"/>
      <color theme="1"/>
      <name val="Times New Roman"/>
      <family val="1"/>
    </font>
  </fonts>
  <fills count="5">
    <fill>
      <patternFill patternType="none"/>
    </fill>
    <fill>
      <patternFill patternType="gray125"/>
    </fill>
    <fill>
      <patternFill patternType="solid">
        <fgColor theme="0"/>
        <bgColor indexed="64"/>
      </patternFill>
    </fill>
    <fill>
      <patternFill patternType="solid">
        <fgColor rgb="FFFFFFCC"/>
      </patternFill>
    </fill>
    <fill>
      <patternFill patternType="solid">
        <fgColor rgb="FFC6EFCE"/>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s>
  <cellStyleXfs count="5">
    <xf numFmtId="0" fontId="0" fillId="0" borderId="0"/>
    <xf numFmtId="0" fontId="13" fillId="3" borderId="7" applyNumberFormat="0" applyFont="0" applyAlignment="0" applyProtection="0"/>
    <xf numFmtId="0" fontId="13" fillId="0" borderId="0"/>
    <xf numFmtId="0" fontId="21" fillId="0" borderId="0" applyNumberFormat="0" applyFill="0" applyBorder="0" applyAlignment="0" applyProtection="0"/>
    <xf numFmtId="0" fontId="33" fillId="4" borderId="0" applyNumberFormat="0" applyBorder="0" applyAlignment="0" applyProtection="0"/>
  </cellStyleXfs>
  <cellXfs count="676">
    <xf numFmtId="0" fontId="0" fillId="0" borderId="0" xfId="0"/>
    <xf numFmtId="0" fontId="4" fillId="0" borderId="0" xfId="0" applyFont="1"/>
    <xf numFmtId="0" fontId="2" fillId="0" borderId="1" xfId="0" applyFont="1" applyBorder="1" applyAlignment="1">
      <alignment horizontal="center"/>
    </xf>
    <xf numFmtId="0" fontId="5" fillId="0" borderId="1" xfId="0" applyFont="1" applyBorder="1" applyAlignment="1">
      <alignment horizontal="center" vertical="center" wrapText="1"/>
    </xf>
    <xf numFmtId="0" fontId="1" fillId="0" borderId="1" xfId="0" applyFont="1" applyBorder="1" applyAlignment="1">
      <alignment horizontal="center" vertical="top" wrapText="1"/>
    </xf>
    <xf numFmtId="0" fontId="6" fillId="0" borderId="1" xfId="0" applyFont="1" applyBorder="1" applyAlignment="1">
      <alignment horizontal="center" vertical="top" wrapText="1"/>
    </xf>
    <xf numFmtId="0" fontId="3" fillId="0" borderId="1" xfId="0" applyFont="1" applyBorder="1" applyAlignment="1">
      <alignment horizontal="center" vertical="top" wrapText="1"/>
    </xf>
    <xf numFmtId="0" fontId="6" fillId="2" borderId="1" xfId="0" applyFont="1" applyFill="1" applyBorder="1" applyAlignment="1">
      <alignment horizontal="center" vertical="top" wrapText="1"/>
    </xf>
    <xf numFmtId="0" fontId="7" fillId="0" borderId="0" xfId="0" applyFont="1"/>
    <xf numFmtId="0" fontId="8" fillId="0" borderId="0" xfId="0" applyFont="1"/>
    <xf numFmtId="0" fontId="9" fillId="0" borderId="1" xfId="0" applyFont="1" applyBorder="1" applyAlignment="1">
      <alignment horizontal="center" vertical="top" wrapText="1"/>
    </xf>
    <xf numFmtId="0" fontId="7" fillId="0" borderId="1" xfId="0" applyFont="1" applyBorder="1" applyAlignment="1">
      <alignment horizontal="center" vertical="center" wrapText="1"/>
    </xf>
    <xf numFmtId="0" fontId="11" fillId="0" borderId="1" xfId="0" applyFont="1" applyBorder="1" applyAlignment="1">
      <alignment horizontal="center"/>
    </xf>
    <xf numFmtId="0" fontId="9" fillId="2" borderId="1" xfId="0" applyFont="1" applyFill="1" applyBorder="1" applyAlignment="1">
      <alignment horizontal="center" vertical="top" wrapText="1"/>
    </xf>
    <xf numFmtId="0" fontId="8" fillId="2" borderId="0" xfId="0" applyFont="1" applyFill="1"/>
    <xf numFmtId="0" fontId="1"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0" fontId="5" fillId="2" borderId="1" xfId="0" applyFont="1" applyFill="1" applyBorder="1" applyAlignment="1">
      <alignment horizontal="center" vertical="center" wrapText="1"/>
    </xf>
    <xf numFmtId="0" fontId="15" fillId="0" borderId="1" xfId="0" applyFont="1" applyBorder="1" applyAlignment="1">
      <alignment horizontal="center" vertical="top" wrapText="1"/>
    </xf>
    <xf numFmtId="3" fontId="15" fillId="0" borderId="1" xfId="0" applyNumberFormat="1" applyFont="1" applyBorder="1" applyAlignment="1">
      <alignment horizontal="center" vertical="top" wrapText="1"/>
    </xf>
    <xf numFmtId="0" fontId="5" fillId="0" borderId="14" xfId="0" applyFont="1" applyBorder="1" applyAlignment="1">
      <alignment horizontal="center" vertical="center" wrapText="1"/>
    </xf>
    <xf numFmtId="0" fontId="7" fillId="0" borderId="14" xfId="0" applyFont="1" applyBorder="1" applyAlignment="1">
      <alignment horizontal="center" vertical="center" wrapText="1"/>
    </xf>
    <xf numFmtId="0" fontId="2" fillId="0" borderId="13" xfId="0" applyFont="1" applyBorder="1" applyAlignment="1">
      <alignment horizontal="center"/>
    </xf>
    <xf numFmtId="0" fontId="2" fillId="0" borderId="14" xfId="0" applyFont="1" applyBorder="1" applyAlignment="1">
      <alignment horizontal="center"/>
    </xf>
    <xf numFmtId="0" fontId="11" fillId="0" borderId="14" xfId="0" applyFont="1" applyBorder="1" applyAlignment="1">
      <alignment horizontal="center"/>
    </xf>
    <xf numFmtId="0" fontId="2" fillId="0" borderId="18" xfId="0" applyFont="1" applyBorder="1" applyAlignment="1">
      <alignment horizontal="center"/>
    </xf>
    <xf numFmtId="0" fontId="4" fillId="0" borderId="20" xfId="0" applyFont="1" applyBorder="1" applyAlignment="1">
      <alignment horizontal="center" vertical="center" wrapText="1"/>
    </xf>
    <xf numFmtId="0" fontId="4" fillId="0" borderId="20" xfId="0" applyFont="1" applyBorder="1" applyAlignment="1">
      <alignment horizontal="center" vertical="center"/>
    </xf>
    <xf numFmtId="0" fontId="4" fillId="0" borderId="1"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5" xfId="0" applyFont="1" applyBorder="1" applyAlignment="1">
      <alignment horizontal="center" vertical="center"/>
    </xf>
    <xf numFmtId="0" fontId="20" fillId="0" borderId="0" xfId="0" applyFont="1"/>
    <xf numFmtId="0" fontId="6" fillId="0" borderId="1" xfId="0" applyFont="1" applyBorder="1" applyAlignment="1">
      <alignment horizontal="center" vertical="center" wrapText="1"/>
    </xf>
    <xf numFmtId="0" fontId="9" fillId="0" borderId="1" xfId="0" applyFont="1" applyBorder="1" applyAlignment="1">
      <alignment horizontal="center" vertical="center" wrapText="1"/>
    </xf>
    <xf numFmtId="3" fontId="9" fillId="0" borderId="1" xfId="0" applyNumberFormat="1" applyFont="1" applyBorder="1" applyAlignment="1">
      <alignment horizontal="center" vertical="center" wrapText="1"/>
    </xf>
    <xf numFmtId="0" fontId="22" fillId="0" borderId="0" xfId="0" applyFont="1"/>
    <xf numFmtId="0" fontId="22" fillId="0" borderId="0" xfId="0" applyFont="1" applyAlignment="1">
      <alignment horizontal="center" vertical="top"/>
    </xf>
    <xf numFmtId="0" fontId="5" fillId="2" borderId="7" xfId="1" applyFont="1" applyFill="1" applyAlignment="1">
      <alignment horizontal="center" vertical="center" wrapText="1"/>
    </xf>
    <xf numFmtId="0" fontId="7" fillId="0" borderId="1" xfId="0" applyFont="1" applyBorder="1" applyAlignment="1">
      <alignment horizontal="center" vertical="top" wrapText="1"/>
    </xf>
    <xf numFmtId="0" fontId="2" fillId="0" borderId="2" xfId="0" applyFont="1" applyBorder="1" applyAlignment="1">
      <alignment horizontal="center"/>
    </xf>
    <xf numFmtId="0" fontId="2" fillId="0" borderId="2" xfId="0" applyFont="1" applyBorder="1" applyAlignment="1">
      <alignment horizontal="center" vertical="top"/>
    </xf>
    <xf numFmtId="0" fontId="11" fillId="0" borderId="2" xfId="0" applyFont="1" applyBorder="1" applyAlignment="1">
      <alignment horizontal="center"/>
    </xf>
    <xf numFmtId="0" fontId="24" fillId="0" borderId="0" xfId="0" applyFont="1" applyAlignment="1">
      <alignment horizontal="center" vertical="top"/>
    </xf>
    <xf numFmtId="0" fontId="25" fillId="0" borderId="5" xfId="0" applyFont="1" applyBorder="1" applyAlignment="1">
      <alignment horizontal="center" vertical="top"/>
    </xf>
    <xf numFmtId="0" fontId="24" fillId="0" borderId="2" xfId="0" applyFont="1" applyBorder="1" applyAlignment="1">
      <alignment horizontal="center" vertical="top" wrapText="1"/>
    </xf>
    <xf numFmtId="0" fontId="24" fillId="0" borderId="2" xfId="0" applyFont="1" applyBorder="1" applyAlignment="1">
      <alignment horizontal="left" vertical="top" wrapText="1"/>
    </xf>
    <xf numFmtId="0" fontId="24" fillId="0" borderId="2" xfId="0" applyFont="1" applyBorder="1" applyAlignment="1">
      <alignment horizontal="center" vertical="top"/>
    </xf>
    <xf numFmtId="0" fontId="24" fillId="0" borderId="2" xfId="0" applyFont="1" applyBorder="1" applyAlignment="1">
      <alignment horizontal="left" vertical="top"/>
    </xf>
    <xf numFmtId="4" fontId="24" fillId="0" borderId="2" xfId="0" applyNumberFormat="1" applyFont="1" applyBorder="1" applyAlignment="1">
      <alignment horizontal="center" vertical="top"/>
    </xf>
    <xf numFmtId="164" fontId="24" fillId="0" borderId="2" xfId="0" applyNumberFormat="1" applyFont="1" applyBorder="1" applyAlignment="1">
      <alignment horizontal="center" vertical="top"/>
    </xf>
    <xf numFmtId="0" fontId="26" fillId="0" borderId="8" xfId="0" applyFont="1" applyBorder="1" applyAlignment="1">
      <alignment horizontal="center" vertical="top"/>
    </xf>
    <xf numFmtId="0" fontId="24" fillId="0" borderId="8" xfId="0" applyFont="1" applyBorder="1" applyAlignment="1">
      <alignment horizontal="center" vertical="top"/>
    </xf>
    <xf numFmtId="0" fontId="24" fillId="0" borderId="8" xfId="0" applyFont="1" applyBorder="1" applyAlignment="1">
      <alignment horizontal="left" vertical="top"/>
    </xf>
    <xf numFmtId="0" fontId="24" fillId="0" borderId="8" xfId="0" applyFont="1" applyBorder="1" applyAlignment="1">
      <alignment horizontal="left" vertical="top" wrapText="1"/>
    </xf>
    <xf numFmtId="0" fontId="27" fillId="0" borderId="8" xfId="0" applyFont="1" applyBorder="1" applyAlignment="1">
      <alignment horizontal="center" vertical="top"/>
    </xf>
    <xf numFmtId="4" fontId="24" fillId="0" borderId="8" xfId="0" applyNumberFormat="1" applyFont="1" applyBorder="1" applyAlignment="1">
      <alignment horizontal="center" vertical="top"/>
    </xf>
    <xf numFmtId="164" fontId="24" fillId="0" borderId="8" xfId="0" applyNumberFormat="1" applyFont="1" applyBorder="1" applyAlignment="1">
      <alignment horizontal="center" vertical="top"/>
    </xf>
    <xf numFmtId="0" fontId="26" fillId="0" borderId="3" xfId="0" applyFont="1" applyBorder="1" applyAlignment="1">
      <alignment horizontal="center" vertical="top"/>
    </xf>
    <xf numFmtId="0" fontId="24" fillId="0" borderId="3" xfId="0" applyFont="1" applyBorder="1" applyAlignment="1">
      <alignment horizontal="left" vertical="top"/>
    </xf>
    <xf numFmtId="0" fontId="24" fillId="0" borderId="3" xfId="0" applyFont="1" applyBorder="1" applyAlignment="1">
      <alignment horizontal="center" vertical="top"/>
    </xf>
    <xf numFmtId="4" fontId="24" fillId="0" borderId="3" xfId="0" applyNumberFormat="1" applyFont="1" applyBorder="1" applyAlignment="1">
      <alignment horizontal="center" vertical="top"/>
    </xf>
    <xf numFmtId="164" fontId="24" fillId="0" borderId="3" xfId="0" applyNumberFormat="1" applyFont="1" applyBorder="1" applyAlignment="1">
      <alignment horizontal="center" vertical="top"/>
    </xf>
    <xf numFmtId="0" fontId="24" fillId="0" borderId="8" xfId="0" applyFont="1" applyBorder="1" applyAlignment="1">
      <alignment horizontal="center" vertical="top" wrapText="1"/>
    </xf>
    <xf numFmtId="0" fontId="24" fillId="0" borderId="9" xfId="0" applyFont="1" applyBorder="1" applyAlignment="1">
      <alignment horizontal="center" vertical="top"/>
    </xf>
    <xf numFmtId="0" fontId="24" fillId="0" borderId="3" xfId="0" applyFont="1" applyBorder="1" applyAlignment="1">
      <alignment horizontal="left" vertical="top" wrapText="1"/>
    </xf>
    <xf numFmtId="0" fontId="4" fillId="0" borderId="3" xfId="0" applyFont="1" applyBorder="1" applyAlignment="1">
      <alignment horizontal="center" vertical="top"/>
    </xf>
    <xf numFmtId="0" fontId="4" fillId="0" borderId="0" xfId="0" applyFont="1" applyAlignment="1">
      <alignment horizontal="center" vertical="top"/>
    </xf>
    <xf numFmtId="0" fontId="4" fillId="0" borderId="8" xfId="0" applyFont="1" applyBorder="1" applyAlignment="1">
      <alignment horizontal="center" vertical="top"/>
    </xf>
    <xf numFmtId="0" fontId="4" fillId="0" borderId="8" xfId="0" applyFont="1" applyBorder="1" applyAlignment="1">
      <alignment horizontal="left" vertical="top"/>
    </xf>
    <xf numFmtId="0" fontId="4" fillId="0" borderId="27" xfId="0" applyFont="1" applyBorder="1" applyAlignment="1">
      <alignment horizontal="center" vertical="top"/>
    </xf>
    <xf numFmtId="0" fontId="4" fillId="0" borderId="3" xfId="0" applyFont="1" applyBorder="1" applyAlignment="1">
      <alignment horizontal="left" vertical="top"/>
    </xf>
    <xf numFmtId="0" fontId="24" fillId="0" borderId="10" xfId="0" applyFont="1" applyBorder="1" applyAlignment="1">
      <alignment horizontal="center" vertical="top"/>
    </xf>
    <xf numFmtId="0" fontId="4" fillId="0" borderId="28" xfId="0" applyFont="1" applyBorder="1" applyAlignment="1">
      <alignment horizontal="center" vertical="top"/>
    </xf>
    <xf numFmtId="0" fontId="27" fillId="0" borderId="3" xfId="0" applyFont="1" applyBorder="1" applyAlignment="1">
      <alignment horizontal="center" vertical="top"/>
    </xf>
    <xf numFmtId="0" fontId="25" fillId="0" borderId="2" xfId="0" applyFont="1" applyBorder="1" applyAlignment="1">
      <alignment horizontal="center" vertical="top"/>
    </xf>
    <xf numFmtId="3" fontId="24" fillId="0" borderId="8" xfId="0" applyNumberFormat="1" applyFont="1" applyBorder="1" applyAlignment="1">
      <alignment horizontal="center" vertical="top"/>
    </xf>
    <xf numFmtId="0" fontId="28" fillId="0" borderId="8" xfId="0" applyFont="1" applyBorder="1" applyAlignment="1">
      <alignment horizontal="center" vertical="top"/>
    </xf>
    <xf numFmtId="0" fontId="28" fillId="0" borderId="3" xfId="0" applyFont="1" applyBorder="1" applyAlignment="1">
      <alignment horizontal="center" vertical="top"/>
    </xf>
    <xf numFmtId="3" fontId="24" fillId="0" borderId="3" xfId="0" applyNumberFormat="1" applyFont="1" applyBorder="1" applyAlignment="1">
      <alignment horizontal="center" vertical="top"/>
    </xf>
    <xf numFmtId="0" fontId="4" fillId="0" borderId="2" xfId="0" applyFont="1" applyBorder="1" applyAlignment="1">
      <alignment horizontal="center" vertical="top"/>
    </xf>
    <xf numFmtId="0" fontId="4" fillId="0" borderId="0" xfId="0" applyFont="1" applyAlignment="1">
      <alignment vertical="top"/>
    </xf>
    <xf numFmtId="0" fontId="29" fillId="0" borderId="3" xfId="0" applyFont="1" applyBorder="1" applyAlignment="1">
      <alignment horizontal="center" vertical="top"/>
    </xf>
    <xf numFmtId="4" fontId="29" fillId="0" borderId="3" xfId="0" applyNumberFormat="1" applyFont="1" applyBorder="1" applyAlignment="1">
      <alignment horizontal="center" vertical="top"/>
    </xf>
    <xf numFmtId="164" fontId="29" fillId="0" borderId="3" xfId="0" applyNumberFormat="1" applyFont="1" applyBorder="1" applyAlignment="1">
      <alignment horizontal="center" vertical="top"/>
    </xf>
    <xf numFmtId="3" fontId="24" fillId="0" borderId="3" xfId="0" applyNumberFormat="1" applyFont="1" applyBorder="1" applyAlignment="1">
      <alignment horizontal="center" vertical="top" wrapText="1"/>
    </xf>
    <xf numFmtId="4" fontId="4" fillId="0" borderId="0" xfId="0" applyNumberFormat="1" applyFont="1" applyAlignment="1">
      <alignment vertical="top"/>
    </xf>
    <xf numFmtId="0" fontId="4" fillId="0" borderId="8" xfId="0" applyFont="1" applyBorder="1" applyAlignment="1">
      <alignment horizontal="center" vertical="top" wrapText="1"/>
    </xf>
    <xf numFmtId="3" fontId="4" fillId="0" borderId="8" xfId="0" applyNumberFormat="1" applyFont="1" applyBorder="1" applyAlignment="1">
      <alignment horizontal="center" vertical="top"/>
    </xf>
    <xf numFmtId="0" fontId="24" fillId="0" borderId="0" xfId="0" applyFont="1" applyAlignment="1">
      <alignment vertical="top" wrapText="1"/>
    </xf>
    <xf numFmtId="4" fontId="24" fillId="0" borderId="2" xfId="0" applyNumberFormat="1" applyFont="1" applyBorder="1" applyAlignment="1">
      <alignment horizontal="center" vertical="top" wrapText="1"/>
    </xf>
    <xf numFmtId="164" fontId="24" fillId="0" borderId="2" xfId="0" applyNumberFormat="1" applyFont="1" applyBorder="1" applyAlignment="1">
      <alignment horizontal="center" vertical="top" wrapText="1"/>
    </xf>
    <xf numFmtId="0" fontId="24" fillId="0" borderId="3" xfId="0" applyFont="1" applyBorder="1" applyAlignment="1">
      <alignment horizontal="center" vertical="top" wrapText="1"/>
    </xf>
    <xf numFmtId="4" fontId="24" fillId="0" borderId="3" xfId="0" applyNumberFormat="1" applyFont="1" applyBorder="1" applyAlignment="1">
      <alignment horizontal="center" vertical="top" wrapText="1"/>
    </xf>
    <xf numFmtId="164" fontId="24" fillId="0" borderId="3" xfId="0" applyNumberFormat="1" applyFont="1" applyBorder="1" applyAlignment="1">
      <alignment horizontal="center" vertical="top" wrapText="1"/>
    </xf>
    <xf numFmtId="0" fontId="4" fillId="0" borderId="0" xfId="0" applyFont="1" applyAlignment="1">
      <alignment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24" fillId="0" borderId="5" xfId="0" applyFont="1" applyBorder="1" applyAlignment="1">
      <alignment horizontal="center" vertical="top" wrapText="1"/>
    </xf>
    <xf numFmtId="0" fontId="4" fillId="0" borderId="9" xfId="0" applyFont="1" applyBorder="1" applyAlignment="1">
      <alignment horizontal="center" vertical="top" wrapText="1"/>
    </xf>
    <xf numFmtId="0" fontId="24" fillId="0" borderId="27" xfId="0" applyFont="1" applyBorder="1" applyAlignment="1">
      <alignment horizontal="center" vertical="top" wrapText="1"/>
    </xf>
    <xf numFmtId="4" fontId="24" fillId="0" borderId="8" xfId="0" applyNumberFormat="1" applyFont="1" applyBorder="1" applyAlignment="1">
      <alignment horizontal="center" vertical="top" wrapText="1"/>
    </xf>
    <xf numFmtId="164" fontId="24" fillId="0" borderId="8" xfId="0" applyNumberFormat="1" applyFont="1" applyBorder="1" applyAlignment="1">
      <alignment horizontal="center" vertical="top" wrapText="1"/>
    </xf>
    <xf numFmtId="0" fontId="4" fillId="0" borderId="10" xfId="0" applyFont="1" applyBorder="1" applyAlignment="1">
      <alignment horizontal="center" vertical="top" wrapText="1"/>
    </xf>
    <xf numFmtId="0" fontId="24" fillId="0" borderId="9" xfId="0" applyFont="1" applyBorder="1" applyAlignment="1">
      <alignment horizontal="center" vertical="top" wrapText="1"/>
    </xf>
    <xf numFmtId="4" fontId="4" fillId="0" borderId="0" xfId="0" applyNumberFormat="1" applyFont="1"/>
    <xf numFmtId="0" fontId="4" fillId="0" borderId="11" xfId="0" applyFont="1" applyBorder="1"/>
    <xf numFmtId="0" fontId="4" fillId="0" borderId="11" xfId="0" applyFont="1" applyBorder="1" applyAlignment="1">
      <alignment horizontal="center" vertical="top"/>
    </xf>
    <xf numFmtId="0" fontId="30" fillId="0" borderId="0" xfId="0" applyFont="1"/>
    <xf numFmtId="0" fontId="1" fillId="0" borderId="12" xfId="0" applyFont="1" applyBorder="1" applyAlignment="1">
      <alignment horizontal="center" vertical="center" wrapText="1"/>
    </xf>
    <xf numFmtId="0" fontId="1" fillId="0" borderId="29" xfId="0" applyFont="1" applyBorder="1" applyAlignment="1">
      <alignment horizontal="center" vertical="center" wrapText="1"/>
    </xf>
    <xf numFmtId="14" fontId="24" fillId="0" borderId="8" xfId="0" applyNumberFormat="1" applyFont="1" applyBorder="1" applyAlignment="1">
      <alignment horizontal="center" vertical="top"/>
    </xf>
    <xf numFmtId="14" fontId="24" fillId="0" borderId="2" xfId="0" applyNumberFormat="1" applyFont="1" applyBorder="1" applyAlignment="1">
      <alignment horizontal="center" vertical="top"/>
    </xf>
    <xf numFmtId="14" fontId="24" fillId="0" borderId="2" xfId="0" applyNumberFormat="1" applyFont="1" applyBorder="1" applyAlignment="1">
      <alignment horizontal="center" vertical="top" wrapText="1"/>
    </xf>
    <xf numFmtId="14" fontId="24" fillId="0" borderId="8" xfId="0" applyNumberFormat="1" applyFont="1" applyBorder="1" applyAlignment="1">
      <alignment horizontal="center" vertical="top" wrapText="1"/>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2" fontId="15" fillId="0" borderId="1" xfId="0" applyNumberFormat="1" applyFont="1" applyBorder="1" applyAlignment="1">
      <alignment horizontal="center" vertical="top" wrapText="1"/>
    </xf>
    <xf numFmtId="0" fontId="17" fillId="0" borderId="1" xfId="0" applyFont="1" applyBorder="1" applyAlignment="1">
      <alignment horizontal="center" vertical="top" wrapText="1"/>
    </xf>
    <xf numFmtId="2" fontId="17" fillId="2" borderId="1" xfId="0" applyNumberFormat="1" applyFont="1" applyFill="1" applyBorder="1" applyAlignment="1">
      <alignment horizontal="center" vertical="top" wrapText="1"/>
    </xf>
    <xf numFmtId="0" fontId="15" fillId="2" borderId="1" xfId="0" applyFont="1" applyFill="1" applyBorder="1" applyAlignment="1">
      <alignment horizontal="center" vertical="top" wrapText="1"/>
    </xf>
    <xf numFmtId="0" fontId="4" fillId="2" borderId="0" xfId="0" applyFont="1" applyFill="1"/>
    <xf numFmtId="0" fontId="0" fillId="2" borderId="0" xfId="0" applyFill="1"/>
    <xf numFmtId="0" fontId="4" fillId="2" borderId="0" xfId="0" applyFont="1" applyFill="1" applyAlignment="1">
      <alignment vertical="center" wrapText="1"/>
    </xf>
    <xf numFmtId="0" fontId="0" fillId="2" borderId="0" xfId="0" applyFill="1" applyAlignment="1">
      <alignment vertical="center"/>
    </xf>
    <xf numFmtId="0" fontId="0" fillId="2" borderId="0" xfId="0" applyFill="1" applyAlignment="1">
      <alignment vertical="center" wrapText="1"/>
    </xf>
    <xf numFmtId="3" fontId="17" fillId="0" borderId="1" xfId="0" applyNumberFormat="1" applyFont="1" applyBorder="1" applyAlignment="1">
      <alignment horizontal="center" vertical="top" wrapText="1"/>
    </xf>
    <xf numFmtId="0" fontId="0" fillId="0" borderId="1" xfId="0" applyBorder="1" applyAlignment="1">
      <alignment horizontal="center" vertical="center" wrapText="1"/>
    </xf>
    <xf numFmtId="0" fontId="0" fillId="0" borderId="25" xfId="0" applyBorder="1" applyAlignment="1">
      <alignment horizontal="center" vertical="center" wrapText="1"/>
    </xf>
    <xf numFmtId="0" fontId="0" fillId="0" borderId="20" xfId="0" applyBorder="1" applyAlignment="1">
      <alignment horizontal="center" vertical="center" wrapText="1"/>
    </xf>
    <xf numFmtId="0" fontId="11" fillId="0" borderId="2" xfId="0" applyFont="1" applyBorder="1" applyAlignment="1">
      <alignment horizontal="center" vertical="center"/>
    </xf>
    <xf numFmtId="0" fontId="31" fillId="0" borderId="2" xfId="4" applyFont="1" applyFill="1" applyBorder="1" applyAlignment="1">
      <alignment horizontal="left" vertical="top" wrapText="1"/>
    </xf>
    <xf numFmtId="0" fontId="27" fillId="0" borderId="8" xfId="0" applyFont="1" applyBorder="1" applyAlignment="1">
      <alignment horizontal="left" vertical="top"/>
    </xf>
    <xf numFmtId="0" fontId="27" fillId="0" borderId="3" xfId="0" applyFont="1" applyBorder="1" applyAlignment="1">
      <alignment horizontal="left" vertical="top"/>
    </xf>
    <xf numFmtId="0" fontId="31" fillId="0" borderId="8" xfId="4" applyFont="1" applyFill="1" applyBorder="1" applyAlignment="1">
      <alignment horizontal="left" vertical="top" wrapText="1"/>
    </xf>
    <xf numFmtId="0" fontId="8" fillId="0" borderId="8" xfId="0" applyFont="1" applyBorder="1" applyAlignment="1">
      <alignment horizontal="left" vertical="top"/>
    </xf>
    <xf numFmtId="0" fontId="8" fillId="0" borderId="3" xfId="0" applyFont="1" applyBorder="1" applyAlignment="1">
      <alignment horizontal="left" vertical="top"/>
    </xf>
    <xf numFmtId="0" fontId="27" fillId="0" borderId="8" xfId="0" applyFont="1" applyBorder="1" applyAlignment="1">
      <alignment horizontal="left" vertical="top" wrapText="1"/>
    </xf>
    <xf numFmtId="0" fontId="27" fillId="0" borderId="3" xfId="0" applyFont="1" applyBorder="1" applyAlignment="1">
      <alignment horizontal="left" vertical="top" wrapText="1"/>
    </xf>
    <xf numFmtId="0" fontId="8" fillId="0" borderId="0" xfId="0" applyFont="1" applyAlignment="1">
      <alignment horizontal="left" vertical="top"/>
    </xf>
    <xf numFmtId="0" fontId="0" fillId="2" borderId="12" xfId="0" applyFill="1" applyBorder="1" applyAlignment="1">
      <alignment vertical="center"/>
    </xf>
    <xf numFmtId="0" fontId="0" fillId="0" borderId="0" xfId="0" applyAlignment="1">
      <alignment vertical="center"/>
    </xf>
    <xf numFmtId="0" fontId="0" fillId="0" borderId="20" xfId="0" quotePrefix="1" applyBorder="1" applyAlignment="1">
      <alignment horizontal="left" vertical="center" wrapText="1"/>
    </xf>
    <xf numFmtId="0" fontId="0" fillId="0" borderId="20" xfId="0" quotePrefix="1" applyBorder="1" applyAlignment="1">
      <alignment horizontal="center" vertical="center" wrapText="1"/>
    </xf>
    <xf numFmtId="0" fontId="0" fillId="0" borderId="1" xfId="0" quotePrefix="1" applyBorder="1" applyAlignment="1">
      <alignment horizontal="left" vertical="center" wrapText="1"/>
    </xf>
    <xf numFmtId="0" fontId="0" fillId="0" borderId="1" xfId="0" quotePrefix="1" applyBorder="1" applyAlignment="1">
      <alignment horizontal="center" vertical="center" wrapText="1"/>
    </xf>
    <xf numFmtId="0" fontId="0" fillId="0" borderId="25" xfId="0" quotePrefix="1" applyBorder="1" applyAlignment="1">
      <alignment horizontal="left" vertical="center" wrapText="1"/>
    </xf>
    <xf numFmtId="0" fontId="35" fillId="2" borderId="0" xfId="0" applyFont="1" applyFill="1" applyAlignment="1">
      <alignment vertical="center"/>
    </xf>
    <xf numFmtId="0" fontId="35" fillId="2" borderId="0" xfId="0" applyFont="1" applyFill="1"/>
    <xf numFmtId="0" fontId="4" fillId="0" borderId="1" xfId="0" applyFont="1" applyBorder="1" applyAlignment="1">
      <alignment horizontal="left" vertical="top" wrapText="1"/>
    </xf>
    <xf numFmtId="3" fontId="4" fillId="0" borderId="1" xfId="0" applyNumberFormat="1" applyFont="1" applyBorder="1" applyAlignment="1">
      <alignment horizontal="left" vertical="top" wrapText="1"/>
    </xf>
    <xf numFmtId="4" fontId="4" fillId="0" borderId="1" xfId="0" applyNumberFormat="1" applyFont="1" applyBorder="1" applyAlignment="1">
      <alignment horizontal="left" vertical="top" wrapText="1"/>
    </xf>
    <xf numFmtId="0" fontId="36" fillId="0" borderId="1" xfId="0" applyFont="1" applyBorder="1" applyAlignment="1">
      <alignment horizontal="center" vertical="center" wrapText="1"/>
    </xf>
    <xf numFmtId="0" fontId="36" fillId="0" borderId="1" xfId="0" applyFont="1" applyBorder="1" applyAlignment="1">
      <alignment horizontal="center" vertical="center"/>
    </xf>
    <xf numFmtId="0" fontId="36" fillId="0" borderId="25" xfId="0" applyFont="1" applyBorder="1" applyAlignment="1">
      <alignment horizontal="center" vertical="center" wrapText="1"/>
    </xf>
    <xf numFmtId="0" fontId="36" fillId="0" borderId="25" xfId="0" applyFont="1" applyBorder="1" applyAlignment="1">
      <alignment horizontal="center" vertical="center"/>
    </xf>
    <xf numFmtId="0" fontId="36" fillId="0" borderId="20" xfId="0" applyFont="1" applyBorder="1" applyAlignment="1">
      <alignment horizontal="center" vertical="center" wrapText="1"/>
    </xf>
    <xf numFmtId="0" fontId="36" fillId="0" borderId="20" xfId="0" applyFont="1" applyBorder="1" applyAlignment="1">
      <alignment horizontal="center" vertical="center"/>
    </xf>
    <xf numFmtId="0" fontId="4" fillId="0" borderId="0" xfId="0" applyFont="1" applyAlignment="1">
      <alignment vertical="center"/>
    </xf>
    <xf numFmtId="0" fontId="39" fillId="0" borderId="2" xfId="4" applyFont="1" applyFill="1" applyBorder="1" applyAlignment="1">
      <alignment horizontal="left" vertical="top" wrapText="1"/>
    </xf>
    <xf numFmtId="0" fontId="40" fillId="0" borderId="2" xfId="0" applyFont="1" applyBorder="1" applyAlignment="1">
      <alignment horizontal="center" vertical="top" wrapText="1"/>
    </xf>
    <xf numFmtId="4" fontId="34" fillId="0" borderId="2" xfId="0" applyNumberFormat="1" applyFont="1" applyBorder="1" applyAlignment="1">
      <alignment horizontal="center" vertical="top" wrapText="1"/>
    </xf>
    <xf numFmtId="0" fontId="40" fillId="0" borderId="8" xfId="0" applyFont="1" applyBorder="1" applyAlignment="1">
      <alignment horizontal="center" vertical="top" wrapText="1"/>
    </xf>
    <xf numFmtId="0" fontId="40" fillId="0" borderId="3" xfId="0" applyFont="1" applyBorder="1" applyAlignment="1">
      <alignment horizontal="center" vertical="top" wrapText="1"/>
    </xf>
    <xf numFmtId="3" fontId="41" fillId="0" borderId="8" xfId="0" applyNumberFormat="1" applyFont="1" applyBorder="1" applyAlignment="1">
      <alignment horizontal="center" vertical="top" wrapText="1"/>
    </xf>
    <xf numFmtId="0" fontId="4" fillId="0" borderId="4" xfId="0" applyFont="1" applyBorder="1" applyAlignment="1">
      <alignment horizontal="center" vertical="top"/>
    </xf>
    <xf numFmtId="164" fontId="24" fillId="0" borderId="8" xfId="0" quotePrefix="1" applyNumberFormat="1" applyFont="1" applyBorder="1" applyAlignment="1">
      <alignment horizontal="center" vertical="top" wrapText="1"/>
    </xf>
    <xf numFmtId="0" fontId="31" fillId="0" borderId="20"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25" xfId="0" applyFont="1" applyBorder="1" applyAlignment="1">
      <alignment horizontal="center" vertical="center" wrapText="1"/>
    </xf>
    <xf numFmtId="0" fontId="0" fillId="0" borderId="25" xfId="0" quotePrefix="1" applyBorder="1" applyAlignment="1">
      <alignment horizontal="center" vertical="center" wrapText="1"/>
    </xf>
    <xf numFmtId="165" fontId="15" fillId="0" borderId="1" xfId="0" applyNumberFormat="1" applyFont="1" applyBorder="1" applyAlignment="1">
      <alignment horizontal="center" vertical="top" wrapText="1"/>
    </xf>
    <xf numFmtId="0" fontId="2" fillId="0" borderId="2" xfId="0" applyFont="1" applyBorder="1" applyAlignment="1">
      <alignment horizontal="center" vertical="center" wrapText="1"/>
    </xf>
    <xf numFmtId="0" fontId="31" fillId="0" borderId="20" xfId="0" quotePrefix="1" applyFont="1" applyBorder="1" applyAlignment="1">
      <alignment horizontal="left" vertical="center" wrapText="1"/>
    </xf>
    <xf numFmtId="0" fontId="31" fillId="0" borderId="20" xfId="0" quotePrefix="1" applyFont="1" applyBorder="1" applyAlignment="1">
      <alignment horizontal="center" vertical="center" wrapText="1"/>
    </xf>
    <xf numFmtId="0" fontId="31" fillId="0" borderId="25" xfId="0" quotePrefix="1" applyFont="1" applyBorder="1" applyAlignment="1">
      <alignment horizontal="left" vertical="center" wrapText="1"/>
    </xf>
    <xf numFmtId="0" fontId="31" fillId="0" borderId="25" xfId="0" quotePrefix="1" applyFont="1" applyBorder="1" applyAlignment="1">
      <alignment horizontal="center" vertical="center" wrapText="1"/>
    </xf>
    <xf numFmtId="0" fontId="31" fillId="0" borderId="1" xfId="0" quotePrefix="1" applyFont="1" applyBorder="1" applyAlignment="1">
      <alignment horizontal="left" vertical="center" wrapText="1"/>
    </xf>
    <xf numFmtId="0" fontId="31" fillId="0" borderId="1" xfId="0" quotePrefix="1" applyFont="1" applyBorder="1" applyAlignment="1">
      <alignment horizontal="center" vertical="center" wrapText="1"/>
    </xf>
    <xf numFmtId="14" fontId="1" fillId="0" borderId="1" xfId="0" applyNumberFormat="1" applyFont="1" applyBorder="1" applyAlignment="1">
      <alignment horizontal="center" vertical="center"/>
    </xf>
    <xf numFmtId="168" fontId="1" fillId="0" borderId="1" xfId="0" applyNumberFormat="1" applyFont="1" applyBorder="1" applyAlignment="1">
      <alignment horizontal="center" vertical="center" wrapText="1"/>
    </xf>
    <xf numFmtId="0" fontId="8" fillId="2" borderId="0" xfId="0" applyFont="1" applyFill="1" applyAlignment="1">
      <alignment horizontal="left"/>
    </xf>
    <xf numFmtId="0" fontId="4" fillId="0" borderId="1" xfId="0" applyFont="1" applyBorder="1" applyAlignment="1">
      <alignment horizontal="center" vertical="top"/>
    </xf>
    <xf numFmtId="164" fontId="24" fillId="2" borderId="8" xfId="0" applyNumberFormat="1" applyFont="1" applyFill="1" applyBorder="1" applyAlignment="1">
      <alignment horizontal="center" vertical="top"/>
    </xf>
    <xf numFmtId="14" fontId="24" fillId="2" borderId="8" xfId="0" applyNumberFormat="1" applyFont="1" applyFill="1" applyBorder="1" applyAlignment="1">
      <alignment horizontal="center" vertical="top"/>
    </xf>
    <xf numFmtId="3" fontId="4" fillId="0" borderId="1" xfId="0" applyNumberFormat="1" applyFont="1" applyBorder="1" applyAlignment="1">
      <alignment horizontal="center" vertical="top" wrapText="1"/>
    </xf>
    <xf numFmtId="0" fontId="24" fillId="0" borderId="1" xfId="0" applyFont="1" applyBorder="1" applyAlignment="1">
      <alignment horizontal="center" vertical="top" wrapText="1"/>
    </xf>
    <xf numFmtId="164" fontId="24" fillId="0" borderId="3" xfId="0" applyNumberFormat="1" applyFont="1" applyBorder="1" applyAlignment="1">
      <alignment horizontal="center" vertical="center" wrapText="1"/>
    </xf>
    <xf numFmtId="0" fontId="25" fillId="0" borderId="2" xfId="0" applyFont="1" applyBorder="1" applyAlignment="1">
      <alignment horizontal="center" vertical="center" wrapText="1"/>
    </xf>
    <xf numFmtId="0" fontId="24" fillId="0" borderId="2" xfId="0" applyFont="1" applyBorder="1" applyAlignment="1">
      <alignment horizontal="center" vertical="center" wrapText="1"/>
    </xf>
    <xf numFmtId="0" fontId="27"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6" xfId="0" applyFont="1" applyBorder="1" applyAlignment="1">
      <alignment horizontal="center" vertical="center"/>
    </xf>
    <xf numFmtId="0" fontId="24" fillId="0" borderId="4" xfId="0" applyFont="1" applyBorder="1" applyAlignment="1">
      <alignment horizontal="center" vertical="center" wrapText="1"/>
    </xf>
    <xf numFmtId="4" fontId="24" fillId="0" borderId="8" xfId="0" applyNumberFormat="1" applyFont="1" applyBorder="1" applyAlignment="1">
      <alignment horizontal="center" vertical="center" wrapText="1"/>
    </xf>
    <xf numFmtId="4" fontId="24" fillId="0" borderId="6" xfId="0" applyNumberFormat="1" applyFont="1" applyBorder="1" applyAlignment="1">
      <alignment vertical="top" wrapText="1"/>
    </xf>
    <xf numFmtId="4" fontId="24" fillId="0" borderId="2" xfId="0" applyNumberFormat="1" applyFont="1" applyBorder="1" applyAlignment="1">
      <alignment vertical="top" wrapText="1"/>
    </xf>
    <xf numFmtId="4" fontId="24" fillId="0" borderId="2" xfId="0" applyNumberFormat="1" applyFont="1" applyBorder="1" applyAlignment="1">
      <alignment horizontal="center" vertical="center" wrapText="1"/>
    </xf>
    <xf numFmtId="4" fontId="24" fillId="0" borderId="6" xfId="0" applyNumberFormat="1" applyFont="1" applyBorder="1" applyAlignment="1">
      <alignment horizontal="center" vertical="center" wrapText="1"/>
    </xf>
    <xf numFmtId="0" fontId="24" fillId="0" borderId="6" xfId="0" applyFont="1" applyBorder="1" applyAlignment="1">
      <alignment horizontal="center" vertical="center" wrapText="1"/>
    </xf>
    <xf numFmtId="17" fontId="24" fillId="0" borderId="2" xfId="0" quotePrefix="1" applyNumberFormat="1" applyFont="1" applyBorder="1" applyAlignment="1">
      <alignment horizontal="center" vertical="center" wrapText="1"/>
    </xf>
    <xf numFmtId="14" fontId="24" fillId="0" borderId="2" xfId="0" applyNumberFormat="1" applyFont="1" applyBorder="1" applyAlignment="1">
      <alignment horizontal="center" vertical="center" wrapText="1"/>
    </xf>
    <xf numFmtId="0" fontId="25" fillId="0" borderId="0" xfId="0" applyFont="1" applyAlignment="1">
      <alignment vertical="top" wrapText="1"/>
    </xf>
    <xf numFmtId="0" fontId="24" fillId="0" borderId="8" xfId="0" applyFont="1" applyBorder="1" applyAlignment="1">
      <alignment vertical="top" wrapText="1"/>
    </xf>
    <xf numFmtId="0" fontId="27" fillId="0" borderId="8" xfId="0" applyFont="1" applyBorder="1" applyAlignment="1">
      <alignment vertical="top" wrapText="1"/>
    </xf>
    <xf numFmtId="0" fontId="24" fillId="0" borderId="8" xfId="0" applyFont="1" applyBorder="1" applyAlignment="1">
      <alignment horizontal="center" vertical="center" wrapText="1"/>
    </xf>
    <xf numFmtId="0" fontId="24" fillId="0" borderId="0" xfId="0" applyFont="1" applyAlignment="1">
      <alignment horizontal="center" vertical="center" wrapText="1"/>
    </xf>
    <xf numFmtId="0" fontId="24" fillId="0" borderId="8" xfId="0" applyFont="1" applyBorder="1" applyAlignment="1">
      <alignment horizontal="center" vertical="center"/>
    </xf>
    <xf numFmtId="4" fontId="24" fillId="0" borderId="8" xfId="0" applyNumberFormat="1" applyFont="1" applyBorder="1" applyAlignment="1">
      <alignment vertical="top" wrapText="1"/>
    </xf>
    <xf numFmtId="4" fontId="24" fillId="0" borderId="0" xfId="0" applyNumberFormat="1" applyFont="1" applyAlignment="1">
      <alignment vertical="top" wrapText="1"/>
    </xf>
    <xf numFmtId="0" fontId="25" fillId="0" borderId="11" xfId="0" applyFont="1" applyBorder="1" applyAlignment="1">
      <alignment vertical="top" wrapText="1"/>
    </xf>
    <xf numFmtId="0" fontId="24" fillId="0" borderId="3" xfId="0" applyFont="1" applyBorder="1" applyAlignment="1">
      <alignment vertical="top" wrapText="1"/>
    </xf>
    <xf numFmtId="0" fontId="24" fillId="0" borderId="11" xfId="0" applyFont="1" applyBorder="1" applyAlignment="1">
      <alignment vertical="top" wrapText="1"/>
    </xf>
    <xf numFmtId="0" fontId="27" fillId="0" borderId="3" xfId="0" applyFont="1" applyBorder="1" applyAlignment="1">
      <alignment vertical="top" wrapText="1"/>
    </xf>
    <xf numFmtId="0" fontId="24" fillId="0" borderId="3" xfId="0" applyFont="1" applyBorder="1" applyAlignment="1">
      <alignment horizontal="center" vertical="center" wrapText="1"/>
    </xf>
    <xf numFmtId="0" fontId="24" fillId="0" borderId="11" xfId="0" applyFont="1" applyBorder="1" applyAlignment="1">
      <alignment horizontal="center" vertical="center" wrapText="1"/>
    </xf>
    <xf numFmtId="0" fontId="43" fillId="0" borderId="11" xfId="0" applyFont="1" applyBorder="1" applyAlignment="1">
      <alignment horizontal="center" vertical="center"/>
    </xf>
    <xf numFmtId="4" fontId="24" fillId="0" borderId="3" xfId="0" applyNumberFormat="1" applyFont="1" applyBorder="1" applyAlignment="1">
      <alignment vertical="top" wrapText="1"/>
    </xf>
    <xf numFmtId="4" fontId="24" fillId="0" borderId="11" xfId="0" applyNumberFormat="1" applyFont="1" applyBorder="1" applyAlignment="1">
      <alignment vertical="top" wrapText="1"/>
    </xf>
    <xf numFmtId="169" fontId="4" fillId="2" borderId="0" xfId="0" applyNumberFormat="1" applyFont="1" applyFill="1" applyAlignment="1">
      <alignment vertical="center"/>
    </xf>
    <xf numFmtId="169" fontId="2" fillId="0" borderId="2" xfId="0" applyNumberFormat="1" applyFont="1" applyBorder="1" applyAlignment="1">
      <alignment horizontal="center" vertical="center"/>
    </xf>
    <xf numFmtId="169" fontId="0" fillId="2" borderId="0" xfId="0" applyNumberFormat="1" applyFill="1" applyAlignment="1">
      <alignment vertical="center"/>
    </xf>
    <xf numFmtId="0" fontId="9" fillId="0" borderId="2" xfId="0" applyFont="1" applyBorder="1" applyAlignment="1">
      <alignment horizontal="center" vertical="center" wrapText="1"/>
    </xf>
    <xf numFmtId="3" fontId="9" fillId="0" borderId="2" xfId="0" applyNumberFormat="1" applyFont="1" applyBorder="1" applyAlignment="1">
      <alignment horizontal="center" vertical="center" wrapText="1"/>
    </xf>
    <xf numFmtId="4" fontId="9" fillId="0" borderId="1" xfId="0" applyNumberFormat="1" applyFont="1" applyBorder="1" applyAlignment="1">
      <alignment horizontal="center" vertical="center" wrapText="1"/>
    </xf>
    <xf numFmtId="4" fontId="9" fillId="0" borderId="2" xfId="0" applyNumberFormat="1" applyFont="1" applyBorder="1" applyAlignment="1">
      <alignment horizontal="center" vertical="center" wrapText="1"/>
    </xf>
    <xf numFmtId="166" fontId="9" fillId="0" borderId="1" xfId="0" applyNumberFormat="1" applyFont="1" applyBorder="1" applyAlignment="1">
      <alignment horizontal="center" vertical="center" wrapText="1"/>
    </xf>
    <xf numFmtId="0" fontId="9" fillId="0" borderId="1" xfId="0" applyFont="1" applyBorder="1" applyAlignment="1">
      <alignment vertical="center" wrapText="1"/>
    </xf>
    <xf numFmtId="0" fontId="31" fillId="0" borderId="0" xfId="0" applyFont="1"/>
    <xf numFmtId="0" fontId="10" fillId="0" borderId="1" xfId="0" applyFont="1" applyBorder="1" applyAlignment="1">
      <alignment horizontal="center" vertical="center" wrapText="1"/>
    </xf>
    <xf numFmtId="0" fontId="35" fillId="0" borderId="0" xfId="0" applyFont="1"/>
    <xf numFmtId="166" fontId="10" fillId="0" borderId="1" xfId="0" applyNumberFormat="1" applyFont="1" applyBorder="1" applyAlignment="1">
      <alignment horizontal="center" vertical="center" wrapText="1"/>
    </xf>
    <xf numFmtId="3" fontId="9" fillId="0" borderId="1" xfId="0" applyNumberFormat="1" applyFont="1" applyBorder="1" applyAlignment="1">
      <alignment vertical="center" wrapText="1"/>
    </xf>
    <xf numFmtId="0" fontId="9" fillId="0" borderId="3" xfId="0" applyFont="1" applyBorder="1" applyAlignment="1">
      <alignment horizontal="center" vertical="center" wrapText="1"/>
    </xf>
    <xf numFmtId="0" fontId="4" fillId="0" borderId="0" xfId="0" applyFont="1" applyAlignment="1">
      <alignment wrapText="1"/>
    </xf>
    <xf numFmtId="0" fontId="22" fillId="0" borderId="0" xfId="0" applyFont="1" applyAlignment="1">
      <alignment wrapText="1"/>
    </xf>
    <xf numFmtId="0" fontId="24" fillId="0" borderId="0" xfId="0" applyFont="1" applyAlignment="1">
      <alignment horizontal="center" vertical="top" wrapText="1"/>
    </xf>
    <xf numFmtId="0" fontId="4" fillId="0" borderId="0" xfId="0" applyFont="1" applyAlignment="1">
      <alignment horizontal="center" vertical="top" wrapText="1"/>
    </xf>
    <xf numFmtId="0" fontId="24" fillId="0" borderId="4" xfId="0" applyFont="1" applyBorder="1" applyAlignment="1">
      <alignment horizontal="center" vertical="top"/>
    </xf>
    <xf numFmtId="17" fontId="24" fillId="0" borderId="6" xfId="0" quotePrefix="1" applyNumberFormat="1" applyFont="1" applyBorder="1" applyAlignment="1">
      <alignment horizontal="center" vertical="center" wrapText="1"/>
    </xf>
    <xf numFmtId="0" fontId="31" fillId="2" borderId="0" xfId="0" applyFont="1" applyFill="1" applyAlignment="1">
      <alignment vertical="center"/>
    </xf>
    <xf numFmtId="0" fontId="31" fillId="2" borderId="0" xfId="0" applyFont="1" applyFill="1"/>
    <xf numFmtId="4" fontId="0" fillId="0" borderId="0" xfId="0" applyNumberFormat="1"/>
    <xf numFmtId="169" fontId="31" fillId="0" borderId="33" xfId="0" applyNumberFormat="1" applyFont="1" applyBorder="1" applyAlignment="1">
      <alignment horizontal="center" vertical="center"/>
    </xf>
    <xf numFmtId="169" fontId="31" fillId="0" borderId="36" xfId="0" applyNumberFormat="1" applyFont="1" applyBorder="1" applyAlignment="1">
      <alignment horizontal="center" vertical="center"/>
    </xf>
    <xf numFmtId="0" fontId="31" fillId="0" borderId="32" xfId="0" applyFont="1" applyBorder="1" applyAlignment="1">
      <alignment horizontal="center" vertical="center" wrapText="1"/>
    </xf>
    <xf numFmtId="0" fontId="31" fillId="0" borderId="35" xfId="0" applyFont="1" applyBorder="1" applyAlignment="1">
      <alignment horizontal="center" vertical="center" wrapText="1"/>
    </xf>
    <xf numFmtId="17" fontId="31" fillId="0" borderId="32" xfId="0" applyNumberFormat="1" applyFont="1" applyBorder="1" applyAlignment="1">
      <alignment horizontal="center" vertical="center"/>
    </xf>
    <xf numFmtId="17" fontId="31" fillId="0" borderId="35" xfId="0" applyNumberFormat="1" applyFont="1" applyBorder="1" applyAlignment="1">
      <alignment horizontal="center" vertical="center"/>
    </xf>
    <xf numFmtId="4" fontId="31" fillId="0" borderId="32" xfId="0" applyNumberFormat="1" applyFont="1" applyBorder="1" applyAlignment="1">
      <alignment horizontal="center" vertical="center" wrapText="1"/>
    </xf>
    <xf numFmtId="4" fontId="31" fillId="0" borderId="35" xfId="0" applyNumberFormat="1" applyFont="1" applyBorder="1" applyAlignment="1">
      <alignment horizontal="center" vertical="center" wrapText="1"/>
    </xf>
    <xf numFmtId="4" fontId="31" fillId="0" borderId="32" xfId="0" applyNumberFormat="1" applyFont="1" applyBorder="1" applyAlignment="1">
      <alignment horizontal="center" vertical="center"/>
    </xf>
    <xf numFmtId="4" fontId="31" fillId="0" borderId="35" xfId="0" applyNumberFormat="1" applyFont="1" applyBorder="1" applyAlignment="1">
      <alignment horizontal="center" vertical="center"/>
    </xf>
    <xf numFmtId="4" fontId="32" fillId="0" borderId="32" xfId="0" applyNumberFormat="1" applyFont="1" applyBorder="1" applyAlignment="1">
      <alignment horizontal="center" vertical="center" wrapText="1"/>
    </xf>
    <xf numFmtId="4" fontId="32" fillId="0" borderId="35" xfId="0" applyNumberFormat="1" applyFont="1" applyBorder="1" applyAlignment="1">
      <alignment horizontal="center" vertical="center" wrapText="1"/>
    </xf>
    <xf numFmtId="0" fontId="31" fillId="0" borderId="32" xfId="0" quotePrefix="1" applyFont="1" applyBorder="1" applyAlignment="1">
      <alignment horizontal="center" vertical="center" wrapText="1"/>
    </xf>
    <xf numFmtId="0" fontId="31" fillId="0" borderId="35" xfId="0" quotePrefix="1" applyFont="1" applyBorder="1" applyAlignment="1">
      <alignment horizontal="center" vertical="center" wrapText="1"/>
    </xf>
    <xf numFmtId="0" fontId="31" fillId="0" borderId="39" xfId="0" applyFont="1" applyBorder="1" applyAlignment="1">
      <alignment horizontal="center" vertical="center"/>
    </xf>
    <xf numFmtId="0" fontId="31" fillId="0" borderId="40" xfId="0" applyFont="1" applyBorder="1" applyAlignment="1">
      <alignment horizontal="center" vertical="center"/>
    </xf>
    <xf numFmtId="17" fontId="0" fillId="0" borderId="32" xfId="0" applyNumberFormat="1" applyBorder="1" applyAlignment="1">
      <alignment horizontal="center" vertical="center"/>
    </xf>
    <xf numFmtId="17" fontId="0" fillId="0" borderId="35" xfId="0" applyNumberFormat="1" applyBorder="1" applyAlignment="1">
      <alignment horizontal="center" vertical="center"/>
    </xf>
    <xf numFmtId="169" fontId="0" fillId="0" borderId="33" xfId="0" applyNumberFormat="1" applyBorder="1" applyAlignment="1">
      <alignment horizontal="center" vertical="center"/>
    </xf>
    <xf numFmtId="169" fontId="0" fillId="0" borderId="36" xfId="0" applyNumberFormat="1" applyBorder="1" applyAlignment="1">
      <alignment horizontal="center" vertical="center"/>
    </xf>
    <xf numFmtId="4" fontId="0" fillId="0" borderId="32" xfId="0" applyNumberFormat="1" applyBorder="1" applyAlignment="1">
      <alignment horizontal="center" vertical="center" wrapText="1"/>
    </xf>
    <xf numFmtId="4" fontId="0" fillId="0" borderId="35" xfId="0" applyNumberFormat="1" applyBorder="1" applyAlignment="1">
      <alignment horizontal="center" vertical="center" wrapText="1"/>
    </xf>
    <xf numFmtId="4" fontId="0" fillId="0" borderId="32" xfId="0" applyNumberFormat="1" applyBorder="1" applyAlignment="1">
      <alignment horizontal="center" vertical="center"/>
    </xf>
    <xf numFmtId="4" fontId="0" fillId="0" borderId="35" xfId="0" applyNumberFormat="1" applyBorder="1" applyAlignment="1">
      <alignment horizontal="center" vertical="center"/>
    </xf>
    <xf numFmtId="0" fontId="0" fillId="0" borderId="32" xfId="0" applyBorder="1" applyAlignment="1">
      <alignment horizontal="center" vertical="center" wrapText="1"/>
    </xf>
    <xf numFmtId="0" fontId="0" fillId="0" borderId="35" xfId="0" applyBorder="1" applyAlignment="1">
      <alignment horizontal="center" vertical="center" wrapText="1"/>
    </xf>
    <xf numFmtId="0" fontId="0" fillId="0" borderId="32" xfId="0" quotePrefix="1" applyBorder="1" applyAlignment="1">
      <alignment horizontal="center" vertical="center" wrapText="1"/>
    </xf>
    <xf numFmtId="0" fontId="0" fillId="0" borderId="35" xfId="0" quotePrefix="1" applyBorder="1" applyAlignment="1">
      <alignment horizontal="center" vertical="center" wrapText="1"/>
    </xf>
    <xf numFmtId="0" fontId="31" fillId="0" borderId="2" xfId="0" applyFont="1" applyBorder="1" applyAlignment="1">
      <alignment horizontal="center" vertical="center" wrapText="1"/>
    </xf>
    <xf numFmtId="0" fontId="31" fillId="0" borderId="8" xfId="0" applyFont="1" applyBorder="1" applyAlignment="1">
      <alignment horizontal="center" vertical="center" wrapText="1"/>
    </xf>
    <xf numFmtId="0" fontId="0" fillId="0" borderId="39" xfId="0" applyBorder="1" applyAlignment="1">
      <alignment horizontal="center" vertical="center"/>
    </xf>
    <xf numFmtId="0" fontId="0" fillId="0" borderId="40" xfId="0" applyBorder="1" applyAlignment="1">
      <alignment horizontal="center" vertical="center"/>
    </xf>
    <xf numFmtId="4" fontId="0" fillId="0" borderId="2" xfId="0" applyNumberFormat="1" applyBorder="1" applyAlignment="1">
      <alignment horizontal="center" vertical="center" wrapText="1"/>
    </xf>
    <xf numFmtId="4" fontId="0" fillId="0" borderId="8" xfId="0" applyNumberFormat="1" applyBorder="1" applyAlignment="1">
      <alignment horizontal="center" vertical="center" wrapText="1"/>
    </xf>
    <xf numFmtId="0" fontId="0" fillId="0" borderId="2" xfId="0" applyBorder="1" applyAlignment="1">
      <alignment horizontal="center" vertical="center" wrapText="1"/>
    </xf>
    <xf numFmtId="0" fontId="0" fillId="0" borderId="8" xfId="0" applyBorder="1" applyAlignment="1">
      <alignment horizontal="center" vertical="center" wrapText="1"/>
    </xf>
    <xf numFmtId="0" fontId="0" fillId="0" borderId="2" xfId="0" quotePrefix="1" applyBorder="1" applyAlignment="1">
      <alignment horizontal="center" vertical="center" wrapText="1"/>
    </xf>
    <xf numFmtId="0" fontId="0" fillId="0" borderId="8" xfId="0" quotePrefix="1" applyBorder="1" applyAlignment="1">
      <alignment horizontal="center" vertical="center" wrapText="1"/>
    </xf>
    <xf numFmtId="0" fontId="31" fillId="0" borderId="20" xfId="0" applyFont="1" applyBorder="1" applyAlignment="1">
      <alignment horizontal="center" vertical="center" wrapText="1"/>
    </xf>
    <xf numFmtId="0" fontId="31" fillId="0" borderId="1" xfId="0" applyFont="1" applyBorder="1" applyAlignment="1">
      <alignment horizontal="center" vertical="center" wrapText="1"/>
    </xf>
    <xf numFmtId="17" fontId="31" fillId="0" borderId="8" xfId="0" applyNumberFormat="1" applyFont="1" applyBorder="1" applyAlignment="1">
      <alignment horizontal="center" vertical="center"/>
    </xf>
    <xf numFmtId="169" fontId="31" fillId="0" borderId="34" xfId="0" applyNumberFormat="1" applyFont="1" applyBorder="1" applyAlignment="1">
      <alignment horizontal="center" vertical="center"/>
    </xf>
    <xf numFmtId="4" fontId="0" fillId="0" borderId="20" xfId="0" applyNumberFormat="1" applyBorder="1" applyAlignment="1">
      <alignment horizontal="center" vertical="center" wrapText="1"/>
    </xf>
    <xf numFmtId="4" fontId="0" fillId="0" borderId="1" xfId="0" applyNumberFormat="1" applyBorder="1" applyAlignment="1">
      <alignment horizontal="center" vertical="center" wrapText="1"/>
    </xf>
    <xf numFmtId="4" fontId="0" fillId="0" borderId="8" xfId="0" applyNumberFormat="1" applyBorder="1" applyAlignment="1">
      <alignment horizontal="center" vertical="center"/>
    </xf>
    <xf numFmtId="0" fontId="0" fillId="0" borderId="8" xfId="0" applyBorder="1" applyAlignment="1">
      <alignment horizontal="center" vertical="center"/>
    </xf>
    <xf numFmtId="0" fontId="0" fillId="0" borderId="35" xfId="0" applyBorder="1" applyAlignment="1">
      <alignment horizontal="center" vertical="center"/>
    </xf>
    <xf numFmtId="4" fontId="32" fillId="0" borderId="20" xfId="0" applyNumberFormat="1" applyFont="1" applyBorder="1" applyAlignment="1">
      <alignment horizontal="center" vertical="center" wrapText="1"/>
    </xf>
    <xf numFmtId="4" fontId="32" fillId="0" borderId="1" xfId="0" applyNumberFormat="1" applyFont="1" applyBorder="1" applyAlignment="1">
      <alignment horizontal="center" vertical="center" wrapText="1"/>
    </xf>
    <xf numFmtId="4" fontId="32" fillId="0" borderId="2" xfId="0" applyNumberFormat="1" applyFont="1" applyBorder="1" applyAlignment="1">
      <alignment horizontal="center" vertical="center" wrapText="1"/>
    </xf>
    <xf numFmtId="4" fontId="32" fillId="0" borderId="8" xfId="0" applyNumberFormat="1" applyFont="1" applyBorder="1" applyAlignment="1">
      <alignment horizontal="center" vertical="center" wrapText="1"/>
    </xf>
    <xf numFmtId="0" fontId="0" fillId="0" borderId="20" xfId="0" quotePrefix="1" applyBorder="1" applyAlignment="1">
      <alignment horizontal="center" vertical="center" wrapText="1"/>
    </xf>
    <xf numFmtId="0" fontId="0" fillId="0" borderId="1" xfId="0" quotePrefix="1" applyBorder="1" applyAlignment="1">
      <alignment horizontal="center" vertical="center" wrapText="1"/>
    </xf>
    <xf numFmtId="0" fontId="31" fillId="0" borderId="41" xfId="0" applyFont="1" applyBorder="1" applyAlignment="1">
      <alignment horizontal="center" vertical="center"/>
    </xf>
    <xf numFmtId="0" fontId="0" fillId="0" borderId="20" xfId="0" applyBorder="1" applyAlignment="1">
      <alignment horizontal="center" vertical="center" wrapText="1"/>
    </xf>
    <xf numFmtId="0" fontId="0" fillId="0" borderId="1" xfId="0" applyBorder="1" applyAlignment="1">
      <alignment horizontal="center" vertical="center" wrapText="1"/>
    </xf>
    <xf numFmtId="0" fontId="31" fillId="0" borderId="25" xfId="0" applyFont="1" applyBorder="1" applyAlignment="1">
      <alignment horizontal="center" vertical="center" wrapText="1"/>
    </xf>
    <xf numFmtId="4" fontId="31" fillId="0" borderId="1" xfId="0" applyNumberFormat="1" applyFont="1" applyBorder="1" applyAlignment="1">
      <alignment horizontal="center" vertical="center" wrapText="1"/>
    </xf>
    <xf numFmtId="4" fontId="31" fillId="0" borderId="25" xfId="0" applyNumberFormat="1" applyFont="1" applyBorder="1" applyAlignment="1">
      <alignment horizontal="center" vertical="center" wrapText="1"/>
    </xf>
    <xf numFmtId="4" fontId="31" fillId="0" borderId="2" xfId="0" applyNumberFormat="1" applyFont="1" applyBorder="1" applyAlignment="1">
      <alignment horizontal="center" vertical="center"/>
    </xf>
    <xf numFmtId="4" fontId="32" fillId="0" borderId="29" xfId="0" applyNumberFormat="1" applyFont="1" applyBorder="1" applyAlignment="1">
      <alignment horizontal="center" vertical="center" wrapText="1"/>
    </xf>
    <xf numFmtId="4" fontId="32" fillId="0" borderId="45" xfId="0" applyNumberFormat="1" applyFont="1" applyBorder="1" applyAlignment="1">
      <alignment horizontal="center" vertical="center" wrapText="1"/>
    </xf>
    <xf numFmtId="4" fontId="32" fillId="0" borderId="25" xfId="0" applyNumberFormat="1" applyFont="1" applyBorder="1" applyAlignment="1">
      <alignment horizontal="center" vertical="center" wrapText="1"/>
    </xf>
    <xf numFmtId="0" fontId="31" fillId="0" borderId="1" xfId="0" quotePrefix="1" applyFont="1" applyBorder="1" applyAlignment="1">
      <alignment horizontal="center" vertical="center" wrapText="1"/>
    </xf>
    <xf numFmtId="0" fontId="31" fillId="0" borderId="25" xfId="0" quotePrefix="1" applyFont="1" applyBorder="1" applyAlignment="1">
      <alignment horizontal="center" vertical="center" wrapText="1"/>
    </xf>
    <xf numFmtId="0" fontId="44" fillId="0" borderId="32" xfId="0" applyFont="1" applyBorder="1" applyAlignment="1">
      <alignment horizontal="center" vertical="center" wrapText="1"/>
    </xf>
    <xf numFmtId="0" fontId="45" fillId="0" borderId="35" xfId="0" applyFont="1" applyBorder="1" applyAlignment="1">
      <alignment horizontal="center" vertical="center" wrapText="1"/>
    </xf>
    <xf numFmtId="17" fontId="0" fillId="0" borderId="20" xfId="0" applyNumberFormat="1" applyBorder="1" applyAlignment="1">
      <alignment horizontal="center" vertical="center"/>
    </xf>
    <xf numFmtId="0" fontId="0" fillId="0" borderId="1" xfId="0" applyBorder="1" applyAlignment="1">
      <alignment horizontal="center" vertical="center"/>
    </xf>
    <xf numFmtId="0" fontId="0" fillId="0" borderId="25" xfId="0" applyBorder="1" applyAlignment="1">
      <alignment horizontal="center" vertical="center"/>
    </xf>
    <xf numFmtId="169" fontId="0" fillId="0" borderId="21" xfId="0" applyNumberFormat="1" applyBorder="1" applyAlignment="1">
      <alignment horizontal="center" vertical="center" wrapText="1"/>
    </xf>
    <xf numFmtId="169" fontId="0" fillId="0" borderId="23" xfId="0" applyNumberFormat="1" applyBorder="1" applyAlignment="1">
      <alignment horizontal="center" vertical="center" wrapText="1"/>
    </xf>
    <xf numFmtId="169" fontId="0" fillId="0" borderId="26" xfId="0" applyNumberFormat="1" applyBorder="1" applyAlignment="1">
      <alignment horizontal="center" vertical="center" wrapText="1"/>
    </xf>
    <xf numFmtId="4" fontId="0" fillId="0" borderId="25" xfId="0" applyNumberFormat="1" applyBorder="1" applyAlignment="1">
      <alignment horizontal="center" vertical="center" wrapText="1"/>
    </xf>
    <xf numFmtId="0" fontId="32" fillId="0" borderId="20"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25" xfId="0" applyFont="1" applyBorder="1" applyAlignment="1">
      <alignment horizontal="center" vertical="center" wrapText="1"/>
    </xf>
    <xf numFmtId="0" fontId="0" fillId="0" borderId="25" xfId="0" quotePrefix="1" applyBorder="1" applyAlignment="1">
      <alignment horizontal="center" vertical="center" wrapText="1"/>
    </xf>
    <xf numFmtId="49" fontId="0" fillId="0" borderId="32" xfId="0" applyNumberFormat="1" applyBorder="1" applyAlignment="1">
      <alignment horizontal="center" vertical="center" wrapText="1"/>
    </xf>
    <xf numFmtId="49" fontId="0" fillId="0" borderId="8" xfId="0" applyNumberFormat="1" applyBorder="1" applyAlignment="1">
      <alignment horizontal="center" vertical="center" wrapText="1"/>
    </xf>
    <xf numFmtId="49" fontId="0" fillId="0" borderId="35" xfId="0" applyNumberFormat="1" applyBorder="1" applyAlignment="1">
      <alignment horizontal="center" vertical="center" wrapText="1"/>
    </xf>
    <xf numFmtId="169" fontId="31" fillId="0" borderId="33" xfId="0" applyNumberFormat="1" applyFont="1" applyBorder="1" applyAlignment="1">
      <alignment horizontal="center" vertical="center" wrapText="1"/>
    </xf>
    <xf numFmtId="169" fontId="31" fillId="0" borderId="34" xfId="0" applyNumberFormat="1" applyFont="1" applyBorder="1" applyAlignment="1">
      <alignment horizontal="center" vertical="center" wrapText="1"/>
    </xf>
    <xf numFmtId="169" fontId="31" fillId="0" borderId="36" xfId="0" applyNumberFormat="1" applyFont="1" applyBorder="1" applyAlignment="1">
      <alignment horizontal="center" vertical="center" wrapText="1"/>
    </xf>
    <xf numFmtId="0" fontId="0" fillId="0" borderId="19" xfId="0" applyBorder="1" applyAlignment="1">
      <alignment horizontal="center" vertical="center"/>
    </xf>
    <xf numFmtId="0" fontId="0" fillId="0" borderId="22"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wrapText="1"/>
    </xf>
    <xf numFmtId="0" fontId="32" fillId="0" borderId="32"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35" xfId="0" applyFont="1" applyBorder="1" applyAlignment="1">
      <alignment horizontal="center" vertical="center" wrapText="1"/>
    </xf>
    <xf numFmtId="16" fontId="0" fillId="0" borderId="39" xfId="0" quotePrefix="1" applyNumberFormat="1" applyBorder="1" applyAlignment="1">
      <alignment horizontal="center" vertical="center" wrapText="1"/>
    </xf>
    <xf numFmtId="16" fontId="0" fillId="0" borderId="41" xfId="0" quotePrefix="1" applyNumberFormat="1" applyBorder="1" applyAlignment="1">
      <alignment horizontal="center" vertical="center" wrapText="1"/>
    </xf>
    <xf numFmtId="16" fontId="0" fillId="0" borderId="40" xfId="0" quotePrefix="1" applyNumberFormat="1" applyBorder="1" applyAlignment="1">
      <alignment horizontal="center" vertical="center" wrapText="1"/>
    </xf>
    <xf numFmtId="0" fontId="0" fillId="0" borderId="31" xfId="0" applyBorder="1" applyAlignment="1">
      <alignment horizontal="center" vertical="center"/>
    </xf>
    <xf numFmtId="0" fontId="0" fillId="0" borderId="34" xfId="0" applyBorder="1" applyAlignment="1">
      <alignment horizontal="center" vertical="center"/>
    </xf>
    <xf numFmtId="0" fontId="0" fillId="0" borderId="42" xfId="0" applyBorder="1" applyAlignment="1">
      <alignment horizontal="center" vertical="center"/>
    </xf>
    <xf numFmtId="169" fontId="0" fillId="0" borderId="33" xfId="0" applyNumberFormat="1" applyBorder="1" applyAlignment="1">
      <alignment horizontal="center" vertical="center" wrapText="1"/>
    </xf>
    <xf numFmtId="4" fontId="0" fillId="0" borderId="2" xfId="0" applyNumberFormat="1" applyBorder="1" applyAlignment="1">
      <alignment horizontal="center" vertical="center"/>
    </xf>
    <xf numFmtId="0" fontId="31" fillId="0" borderId="3" xfId="0" applyFont="1" applyBorder="1" applyAlignment="1">
      <alignment horizontal="center" vertical="center" wrapText="1"/>
    </xf>
    <xf numFmtId="4" fontId="0" fillId="0" borderId="3" xfId="0" applyNumberFormat="1" applyBorder="1" applyAlignment="1">
      <alignment horizontal="center" vertical="center" wrapText="1"/>
    </xf>
    <xf numFmtId="4" fontId="32" fillId="0" borderId="3" xfId="0" applyNumberFormat="1" applyFont="1" applyBorder="1" applyAlignment="1">
      <alignment horizontal="center" vertical="center" wrapText="1"/>
    </xf>
    <xf numFmtId="0" fontId="0" fillId="0" borderId="3" xfId="0" applyBorder="1" applyAlignment="1">
      <alignment horizontal="center" vertical="center" wrapText="1"/>
    </xf>
    <xf numFmtId="0" fontId="0" fillId="0" borderId="3" xfId="0" quotePrefix="1" applyBorder="1" applyAlignment="1">
      <alignment horizontal="center" vertical="center" wrapText="1"/>
    </xf>
    <xf numFmtId="17" fontId="0" fillId="0" borderId="8" xfId="0" applyNumberFormat="1" applyBorder="1" applyAlignment="1">
      <alignment horizontal="center" vertical="center"/>
    </xf>
    <xf numFmtId="169" fontId="0" fillId="0" borderId="34" xfId="0" applyNumberFormat="1" applyBorder="1" applyAlignment="1">
      <alignment horizontal="center" vertical="center"/>
    </xf>
    <xf numFmtId="0" fontId="0" fillId="0" borderId="41" xfId="0" applyBorder="1" applyAlignment="1">
      <alignment horizontal="center" vertical="center"/>
    </xf>
    <xf numFmtId="4" fontId="0" fillId="0" borderId="3" xfId="0" applyNumberFormat="1" applyBorder="1" applyAlignment="1">
      <alignment horizontal="center" vertical="center"/>
    </xf>
    <xf numFmtId="49" fontId="0" fillId="0" borderId="43" xfId="0" applyNumberFormat="1" applyBorder="1" applyAlignment="1">
      <alignment horizontal="center" vertical="center" wrapText="1"/>
    </xf>
    <xf numFmtId="49" fontId="0" fillId="0" borderId="9" xfId="0" applyNumberFormat="1" applyBorder="1" applyAlignment="1">
      <alignment horizontal="center" vertical="center" wrapText="1"/>
    </xf>
    <xf numFmtId="49" fontId="0" fillId="0" borderId="44" xfId="0" applyNumberFormat="1" applyBorder="1" applyAlignment="1">
      <alignment horizontal="center" vertical="center" wrapText="1"/>
    </xf>
    <xf numFmtId="49" fontId="0" fillId="0" borderId="20" xfId="0" applyNumberFormat="1" applyBorder="1" applyAlignment="1">
      <alignment horizontal="center" vertical="center" wrapText="1"/>
    </xf>
    <xf numFmtId="49" fontId="0" fillId="0" borderId="1" xfId="0" applyNumberFormat="1" applyBorder="1" applyAlignment="1">
      <alignment horizontal="center" vertical="center" wrapText="1"/>
    </xf>
    <xf numFmtId="49" fontId="0" fillId="0" borderId="25" xfId="0" applyNumberForma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169" fontId="5" fillId="0" borderId="2"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 fontId="0" fillId="0" borderId="19" xfId="0" quotePrefix="1" applyNumberFormat="1" applyBorder="1" applyAlignment="1">
      <alignment horizontal="center" vertical="center" wrapText="1"/>
    </xf>
    <xf numFmtId="16" fontId="0" fillId="0" borderId="22" xfId="0" quotePrefix="1" applyNumberFormat="1" applyBorder="1" applyAlignment="1">
      <alignment horizontal="center" vertical="center" wrapText="1"/>
    </xf>
    <xf numFmtId="16" fontId="0" fillId="0" borderId="24" xfId="0" quotePrefix="1" applyNumberFormat="1" applyBorder="1" applyAlignment="1">
      <alignment horizontal="center" vertical="center" wrapText="1"/>
    </xf>
    <xf numFmtId="0" fontId="5" fillId="0" borderId="1"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7" fillId="0" borderId="1" xfId="0" applyFont="1" applyBorder="1" applyAlignment="1">
      <alignment horizontal="center" vertical="center" wrapText="1"/>
    </xf>
    <xf numFmtId="0" fontId="5" fillId="2" borderId="0" xfId="0" applyFont="1" applyFill="1" applyAlignment="1">
      <alignment horizontal="center"/>
    </xf>
    <xf numFmtId="0" fontId="8" fillId="0" borderId="0" xfId="0" applyFont="1" applyAlignment="1">
      <alignment horizontal="center"/>
    </xf>
    <xf numFmtId="0" fontId="5" fillId="2" borderId="1" xfId="0" applyFont="1" applyFill="1" applyBorder="1" applyAlignment="1">
      <alignment horizontal="center" vertical="center"/>
    </xf>
    <xf numFmtId="0" fontId="5" fillId="2" borderId="7" xfId="1" applyFont="1" applyFill="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0" xfId="0" applyFont="1" applyAlignment="1">
      <alignment horizontal="center"/>
    </xf>
    <xf numFmtId="0" fontId="23" fillId="0" borderId="11" xfId="3" applyFont="1" applyBorder="1" applyAlignment="1">
      <alignment horizontal="center" vertical="center"/>
    </xf>
    <xf numFmtId="0" fontId="6" fillId="0" borderId="2" xfId="0" applyFont="1" applyBorder="1" applyAlignment="1">
      <alignment horizontal="center" vertical="center" wrapText="1"/>
    </xf>
    <xf numFmtId="0" fontId="14" fillId="0" borderId="8"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3" fontId="1" fillId="0" borderId="2" xfId="0" applyNumberFormat="1" applyFont="1" applyBorder="1" applyAlignment="1">
      <alignment horizontal="center" vertical="center" wrapText="1"/>
    </xf>
    <xf numFmtId="3" fontId="1" fillId="0" borderId="3" xfId="0" applyNumberFormat="1" applyFont="1" applyBorder="1" applyAlignment="1">
      <alignment horizontal="center" vertical="center" wrapText="1"/>
    </xf>
    <xf numFmtId="14" fontId="1" fillId="0" borderId="2"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2" xfId="0" applyFont="1" applyBorder="1" applyAlignment="1">
      <alignment horizontal="center" vertical="center" wrapText="1"/>
    </xf>
    <xf numFmtId="3" fontId="9" fillId="0" borderId="2" xfId="0" applyNumberFormat="1" applyFont="1" applyBorder="1" applyAlignment="1">
      <alignment horizontal="center" vertical="center" wrapText="1"/>
    </xf>
    <xf numFmtId="3" fontId="9" fillId="0" borderId="3" xfId="0" applyNumberFormat="1" applyFont="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3" fontId="1" fillId="0" borderId="1" xfId="0" applyNumberFormat="1" applyFont="1" applyBorder="1" applyAlignment="1">
      <alignment horizontal="center" vertical="center" wrapText="1"/>
    </xf>
    <xf numFmtId="0" fontId="0" fillId="0" borderId="1" xfId="0" applyBorder="1" applyAlignment="1">
      <alignment horizontal="center"/>
    </xf>
    <xf numFmtId="0" fontId="1" fillId="0" borderId="1" xfId="0" applyFont="1" applyBorder="1" applyAlignment="1">
      <alignment horizontal="center" vertical="center" wrapText="1"/>
    </xf>
    <xf numFmtId="14" fontId="9" fillId="0" borderId="2" xfId="0" applyNumberFormat="1" applyFont="1" applyBorder="1" applyAlignment="1">
      <alignment horizontal="center" vertical="center" wrapText="1"/>
    </xf>
    <xf numFmtId="3" fontId="9" fillId="0" borderId="1" xfId="0" applyNumberFormat="1" applyFont="1" applyBorder="1" applyAlignment="1">
      <alignment horizontal="center" vertical="center" wrapText="1"/>
    </xf>
    <xf numFmtId="167" fontId="1" fillId="0" borderId="1" xfId="0" applyNumberFormat="1" applyFont="1" applyBorder="1" applyAlignment="1">
      <alignment horizontal="center" vertical="center" wrapText="1"/>
    </xf>
    <xf numFmtId="0" fontId="11" fillId="0" borderId="2" xfId="0" applyFont="1" applyBorder="1" applyAlignment="1">
      <alignment horizontal="center" vertical="top" wrapText="1"/>
    </xf>
    <xf numFmtId="0" fontId="11" fillId="0" borderId="8" xfId="0" applyFont="1" applyBorder="1" applyAlignment="1">
      <alignment horizontal="center" vertical="top" wrapText="1"/>
    </xf>
    <xf numFmtId="0" fontId="11" fillId="0" borderId="3" xfId="0" applyFont="1" applyBorder="1" applyAlignment="1">
      <alignment horizontal="center" vertical="top" wrapText="1"/>
    </xf>
    <xf numFmtId="49" fontId="11" fillId="0" borderId="2" xfId="0" applyNumberFormat="1" applyFont="1" applyBorder="1" applyAlignment="1">
      <alignment horizontal="center" vertical="top" wrapText="1"/>
    </xf>
    <xf numFmtId="49" fontId="11" fillId="0" borderId="8" xfId="0" applyNumberFormat="1" applyFont="1" applyBorder="1" applyAlignment="1">
      <alignment horizontal="center" vertical="top" wrapText="1"/>
    </xf>
    <xf numFmtId="49" fontId="11" fillId="0" borderId="3" xfId="0" applyNumberFormat="1" applyFont="1" applyBorder="1" applyAlignment="1">
      <alignment horizontal="center" vertical="top" wrapText="1"/>
    </xf>
    <xf numFmtId="14" fontId="15" fillId="0" borderId="1" xfId="0" applyNumberFormat="1" applyFont="1" applyBorder="1" applyAlignment="1">
      <alignment horizontal="center" vertical="top"/>
    </xf>
    <xf numFmtId="0" fontId="15" fillId="0" borderId="1" xfId="0" applyFont="1" applyBorder="1" applyAlignment="1">
      <alignment horizontal="center" vertical="top"/>
    </xf>
    <xf numFmtId="0" fontId="11" fillId="2" borderId="2" xfId="0" applyFont="1" applyFill="1" applyBorder="1" applyAlignment="1">
      <alignment horizontal="center" vertical="top" wrapText="1"/>
    </xf>
    <xf numFmtId="0" fontId="11" fillId="2" borderId="8" xfId="0" applyFont="1" applyFill="1" applyBorder="1" applyAlignment="1">
      <alignment horizontal="center" vertical="top" wrapText="1"/>
    </xf>
    <xf numFmtId="0" fontId="11" fillId="2" borderId="3" xfId="0" applyFont="1" applyFill="1" applyBorder="1" applyAlignment="1">
      <alignment horizontal="center" vertical="top" wrapText="1"/>
    </xf>
    <xf numFmtId="2" fontId="2" fillId="0" borderId="2" xfId="0" applyNumberFormat="1" applyFont="1" applyBorder="1" applyAlignment="1">
      <alignment horizontal="center" vertical="top" wrapText="1"/>
    </xf>
    <xf numFmtId="2" fontId="2" fillId="0" borderId="8" xfId="0" applyNumberFormat="1" applyFont="1" applyBorder="1" applyAlignment="1">
      <alignment horizontal="center" vertical="top" wrapText="1"/>
    </xf>
    <xf numFmtId="2" fontId="2" fillId="0" borderId="3" xfId="0" applyNumberFormat="1" applyFont="1" applyBorder="1" applyAlignment="1">
      <alignment horizontal="center" vertical="top" wrapText="1"/>
    </xf>
    <xf numFmtId="0" fontId="2" fillId="0" borderId="2" xfId="0" applyFont="1" applyBorder="1" applyAlignment="1">
      <alignment horizontal="center" vertical="top" wrapText="1"/>
    </xf>
    <xf numFmtId="0" fontId="2" fillId="0" borderId="8" xfId="0" applyFont="1" applyBorder="1" applyAlignment="1">
      <alignment horizontal="center" vertical="top" wrapText="1"/>
    </xf>
    <xf numFmtId="0" fontId="2" fillId="0" borderId="3" xfId="0" applyFont="1" applyBorder="1" applyAlignment="1">
      <alignment horizontal="center" vertical="top" wrapText="1"/>
    </xf>
    <xf numFmtId="0" fontId="15" fillId="0" borderId="2" xfId="0" applyFont="1" applyBorder="1" applyAlignment="1">
      <alignment horizontal="center" vertical="top"/>
    </xf>
    <xf numFmtId="0" fontId="15" fillId="0" borderId="8" xfId="0" applyFont="1" applyBorder="1" applyAlignment="1">
      <alignment horizontal="center" vertical="top"/>
    </xf>
    <xf numFmtId="0" fontId="15" fillId="0" borderId="3" xfId="0" applyFont="1" applyBorder="1" applyAlignment="1">
      <alignment horizontal="center" vertical="top"/>
    </xf>
    <xf numFmtId="49" fontId="15" fillId="0" borderId="2" xfId="0" applyNumberFormat="1" applyFont="1" applyBorder="1" applyAlignment="1">
      <alignment horizontal="center" vertical="top" wrapText="1"/>
    </xf>
    <xf numFmtId="49" fontId="15" fillId="0" borderId="3" xfId="0" applyNumberFormat="1" applyFont="1" applyBorder="1" applyAlignment="1">
      <alignment horizontal="center" vertical="top" wrapText="1"/>
    </xf>
    <xf numFmtId="0" fontId="2" fillId="2" borderId="2"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3" xfId="0" applyFont="1" applyFill="1" applyBorder="1" applyAlignment="1">
      <alignment horizontal="center"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3" fontId="4" fillId="0" borderId="2" xfId="0" applyNumberFormat="1" applyFont="1" applyBorder="1" applyAlignment="1">
      <alignment horizontal="left" vertical="top" wrapText="1"/>
    </xf>
    <xf numFmtId="4" fontId="4" fillId="0" borderId="1" xfId="0" applyNumberFormat="1" applyFont="1" applyBorder="1" applyAlignment="1">
      <alignment horizontal="left" vertical="top"/>
    </xf>
    <xf numFmtId="0" fontId="4" fillId="0" borderId="1" xfId="0" applyFont="1" applyBorder="1" applyAlignment="1">
      <alignment horizontal="left" vertical="top"/>
    </xf>
    <xf numFmtId="49" fontId="4" fillId="0" borderId="2" xfId="0" applyNumberFormat="1" applyFont="1" applyBorder="1" applyAlignment="1">
      <alignment horizontal="center" vertical="top" wrapText="1"/>
    </xf>
    <xf numFmtId="49" fontId="4" fillId="0" borderId="3" xfId="0" applyNumberFormat="1" applyFont="1" applyBorder="1" applyAlignment="1">
      <alignment horizontal="center" vertical="top" wrapText="1"/>
    </xf>
    <xf numFmtId="2" fontId="4" fillId="0" borderId="2" xfId="0" applyNumberFormat="1" applyFont="1" applyBorder="1" applyAlignment="1">
      <alignment horizontal="left" vertical="top" wrapText="1"/>
    </xf>
    <xf numFmtId="2" fontId="4" fillId="0" borderId="3" xfId="0" applyNumberFormat="1" applyFont="1" applyBorder="1" applyAlignment="1">
      <alignment horizontal="left" vertical="top" wrapText="1"/>
    </xf>
    <xf numFmtId="3" fontId="4" fillId="0" borderId="2" xfId="0" applyNumberFormat="1" applyFont="1" applyBorder="1" applyAlignment="1">
      <alignment horizontal="center" vertical="top" wrapText="1"/>
    </xf>
    <xf numFmtId="0" fontId="4" fillId="0" borderId="3" xfId="0" applyFont="1" applyBorder="1" applyAlignment="1">
      <alignment horizontal="center" vertical="top" wrapText="1"/>
    </xf>
    <xf numFmtId="14" fontId="15" fillId="0" borderId="1" xfId="0" applyNumberFormat="1" applyFont="1" applyBorder="1" applyAlignment="1">
      <alignment horizontal="center" vertical="top" wrapText="1"/>
    </xf>
    <xf numFmtId="0" fontId="15" fillId="0" borderId="1" xfId="0" applyFont="1" applyBorder="1" applyAlignment="1">
      <alignment horizontal="center" vertical="top" wrapText="1"/>
    </xf>
    <xf numFmtId="0" fontId="4" fillId="0" borderId="2" xfId="0" applyFont="1" applyBorder="1" applyAlignment="1">
      <alignment horizontal="center" vertical="top" wrapText="1"/>
    </xf>
    <xf numFmtId="2" fontId="2" fillId="2" borderId="2" xfId="0" applyNumberFormat="1" applyFont="1" applyFill="1" applyBorder="1" applyAlignment="1">
      <alignment horizontal="center" vertical="top" wrapText="1"/>
    </xf>
    <xf numFmtId="2" fontId="2" fillId="2" borderId="8" xfId="0" applyNumberFormat="1" applyFont="1" applyFill="1" applyBorder="1" applyAlignment="1">
      <alignment horizontal="center" vertical="top" wrapText="1"/>
    </xf>
    <xf numFmtId="2" fontId="2" fillId="2" borderId="3" xfId="0" applyNumberFormat="1" applyFont="1" applyFill="1" applyBorder="1" applyAlignment="1">
      <alignment horizontal="center" vertical="top" wrapText="1"/>
    </xf>
    <xf numFmtId="0" fontId="15" fillId="0" borderId="2" xfId="0" applyFont="1" applyBorder="1" applyAlignment="1">
      <alignment horizontal="center" vertical="top" wrapText="1"/>
    </xf>
    <xf numFmtId="0" fontId="15" fillId="0" borderId="8" xfId="0" applyFont="1" applyBorder="1" applyAlignment="1">
      <alignment horizontal="center" vertical="top" wrapText="1"/>
    </xf>
    <xf numFmtId="0" fontId="15" fillId="0" borderId="3" xfId="0" applyFont="1" applyBorder="1" applyAlignment="1">
      <alignment horizontal="center" vertical="top" wrapText="1"/>
    </xf>
    <xf numFmtId="2" fontId="2" fillId="0" borderId="2" xfId="0" applyNumberFormat="1" applyFont="1" applyBorder="1" applyAlignment="1">
      <alignment horizontal="center" vertical="top"/>
    </xf>
    <xf numFmtId="2" fontId="2" fillId="0" borderId="8" xfId="0" applyNumberFormat="1" applyFont="1" applyBorder="1" applyAlignment="1">
      <alignment horizontal="center" vertical="top"/>
    </xf>
    <xf numFmtId="2" fontId="2" fillId="0" borderId="3" xfId="0" applyNumberFormat="1" applyFont="1" applyBorder="1" applyAlignment="1">
      <alignment horizontal="center" vertical="top"/>
    </xf>
    <xf numFmtId="0" fontId="16" fillId="0" borderId="2" xfId="0" applyFont="1" applyBorder="1" applyAlignment="1">
      <alignment horizontal="center" vertical="top" wrapText="1"/>
    </xf>
    <xf numFmtId="0" fontId="16" fillId="0" borderId="8" xfId="0" applyFont="1" applyBorder="1" applyAlignment="1">
      <alignment horizontal="center" vertical="top" wrapText="1"/>
    </xf>
    <xf numFmtId="0" fontId="16" fillId="0" borderId="3" xfId="0" applyFont="1" applyBorder="1" applyAlignment="1">
      <alignment horizontal="center" vertical="top" wrapText="1"/>
    </xf>
    <xf numFmtId="4" fontId="15" fillId="0" borderId="2" xfId="0" applyNumberFormat="1" applyFont="1" applyBorder="1" applyAlignment="1">
      <alignment horizontal="center" vertical="top" wrapText="1"/>
    </xf>
    <xf numFmtId="4" fontId="15" fillId="0" borderId="8" xfId="0" applyNumberFormat="1" applyFont="1" applyBorder="1" applyAlignment="1">
      <alignment horizontal="center" vertical="top" wrapText="1"/>
    </xf>
    <xf numFmtId="4" fontId="15" fillId="0" borderId="3" xfId="0" applyNumberFormat="1" applyFont="1" applyBorder="1" applyAlignment="1">
      <alignment horizontal="center" vertical="top" wrapText="1"/>
    </xf>
    <xf numFmtId="14" fontId="17" fillId="0" borderId="2" xfId="0" applyNumberFormat="1" applyFont="1" applyBorder="1" applyAlignment="1">
      <alignment horizontal="center" vertical="top" wrapText="1"/>
    </xf>
    <xf numFmtId="14" fontId="17" fillId="0" borderId="8" xfId="0" applyNumberFormat="1" applyFont="1" applyBorder="1" applyAlignment="1">
      <alignment horizontal="center" vertical="top" wrapText="1"/>
    </xf>
    <xf numFmtId="14" fontId="17" fillId="0" borderId="3" xfId="0" applyNumberFormat="1" applyFont="1" applyBorder="1" applyAlignment="1">
      <alignment horizontal="center" vertical="top" wrapText="1"/>
    </xf>
    <xf numFmtId="0" fontId="17" fillId="0" borderId="2" xfId="0" applyFont="1" applyBorder="1" applyAlignment="1">
      <alignment horizontal="center" vertical="top" wrapText="1"/>
    </xf>
    <xf numFmtId="0" fontId="17" fillId="0" borderId="8" xfId="0" applyFont="1" applyBorder="1" applyAlignment="1">
      <alignment horizontal="center" vertical="top" wrapText="1"/>
    </xf>
    <xf numFmtId="0" fontId="17" fillId="0" borderId="3" xfId="0" applyFont="1" applyBorder="1" applyAlignment="1">
      <alignment horizontal="center" vertical="top" wrapText="1"/>
    </xf>
    <xf numFmtId="3" fontId="19" fillId="0" borderId="2" xfId="0" applyNumberFormat="1" applyFont="1" applyBorder="1" applyAlignment="1">
      <alignment horizontal="center" vertical="top" wrapText="1"/>
    </xf>
    <xf numFmtId="0" fontId="19" fillId="0" borderId="8" xfId="0" applyFont="1" applyBorder="1" applyAlignment="1">
      <alignment horizontal="center" vertical="top" wrapText="1"/>
    </xf>
    <xf numFmtId="0" fontId="19" fillId="0" borderId="3" xfId="0" applyFont="1" applyBorder="1" applyAlignment="1">
      <alignment horizontal="center" vertical="top" wrapText="1"/>
    </xf>
    <xf numFmtId="0" fontId="19" fillId="0" borderId="2" xfId="0" applyFont="1" applyBorder="1" applyAlignment="1">
      <alignment horizontal="center" vertical="top" wrapText="1"/>
    </xf>
    <xf numFmtId="49" fontId="15" fillId="0" borderId="8" xfId="0" applyNumberFormat="1" applyFont="1" applyBorder="1" applyAlignment="1">
      <alignment horizontal="center" vertical="top" wrapText="1"/>
    </xf>
    <xf numFmtId="49" fontId="17" fillId="0" borderId="2" xfId="0" applyNumberFormat="1" applyFont="1" applyBorder="1" applyAlignment="1">
      <alignment horizontal="center" vertical="top" wrapText="1"/>
    </xf>
    <xf numFmtId="49" fontId="17" fillId="0" borderId="8" xfId="0" applyNumberFormat="1" applyFont="1" applyBorder="1" applyAlignment="1">
      <alignment horizontal="center" vertical="top" wrapText="1"/>
    </xf>
    <xf numFmtId="49" fontId="17" fillId="0" borderId="3" xfId="0" applyNumberFormat="1" applyFont="1" applyBorder="1" applyAlignment="1">
      <alignment horizontal="center" vertical="top" wrapText="1"/>
    </xf>
    <xf numFmtId="0" fontId="18" fillId="0" borderId="2" xfId="0" applyFont="1" applyBorder="1" applyAlignment="1">
      <alignment horizontal="center" vertical="top" wrapText="1"/>
    </xf>
    <xf numFmtId="0" fontId="18" fillId="0" borderId="8" xfId="0" applyFont="1" applyBorder="1" applyAlignment="1">
      <alignment horizontal="center" vertical="top" wrapText="1"/>
    </xf>
    <xf numFmtId="0" fontId="18" fillId="0" borderId="3" xfId="0" applyFont="1" applyBorder="1" applyAlignment="1">
      <alignment horizontal="center" vertical="top" wrapText="1"/>
    </xf>
    <xf numFmtId="3" fontId="15" fillId="0" borderId="1" xfId="0" applyNumberFormat="1" applyFont="1" applyBorder="1" applyAlignment="1">
      <alignment horizontal="center" vertical="top" wrapText="1"/>
    </xf>
    <xf numFmtId="3" fontId="15" fillId="0" borderId="2" xfId="0" applyNumberFormat="1" applyFont="1" applyBorder="1" applyAlignment="1">
      <alignment horizontal="center" vertical="top" wrapText="1"/>
    </xf>
    <xf numFmtId="3" fontId="15" fillId="0" borderId="8" xfId="0" applyNumberFormat="1" applyFont="1" applyBorder="1" applyAlignment="1">
      <alignment horizontal="center" vertical="top" wrapText="1"/>
    </xf>
    <xf numFmtId="3" fontId="15" fillId="0" borderId="3" xfId="0" applyNumberFormat="1" applyFont="1" applyBorder="1" applyAlignment="1">
      <alignment horizontal="center" vertical="top" wrapText="1"/>
    </xf>
    <xf numFmtId="0" fontId="19" fillId="2" borderId="2" xfId="0" applyFont="1" applyFill="1" applyBorder="1" applyAlignment="1">
      <alignment horizontal="center" vertical="top" wrapText="1"/>
    </xf>
    <xf numFmtId="0" fontId="19" fillId="2" borderId="8" xfId="0" applyFont="1" applyFill="1" applyBorder="1" applyAlignment="1">
      <alignment horizontal="center" vertical="top" wrapText="1"/>
    </xf>
    <xf numFmtId="0" fontId="19" fillId="2" borderId="3" xfId="0" applyFont="1" applyFill="1" applyBorder="1" applyAlignment="1">
      <alignment horizontal="center" vertical="top" wrapText="1"/>
    </xf>
    <xf numFmtId="0" fontId="16" fillId="0" borderId="1" xfId="0" applyFont="1" applyBorder="1" applyAlignment="1">
      <alignment horizontal="center" vertical="top" wrapText="1"/>
    </xf>
    <xf numFmtId="3" fontId="17" fillId="0" borderId="2" xfId="0" applyNumberFormat="1" applyFont="1" applyBorder="1" applyAlignment="1">
      <alignment horizontal="center" vertical="top" wrapText="1"/>
    </xf>
    <xf numFmtId="14" fontId="15" fillId="0" borderId="2" xfId="0" applyNumberFormat="1" applyFont="1" applyBorder="1" applyAlignment="1">
      <alignment horizontal="center" vertical="top" wrapText="1"/>
    </xf>
    <xf numFmtId="0" fontId="17" fillId="2" borderId="2" xfId="0" applyFont="1" applyFill="1" applyBorder="1" applyAlignment="1">
      <alignment horizontal="center" vertical="top" wrapText="1"/>
    </xf>
    <xf numFmtId="0" fontId="17" fillId="2" borderId="8" xfId="0" applyFont="1" applyFill="1" applyBorder="1" applyAlignment="1">
      <alignment horizontal="center" vertical="top" wrapText="1"/>
    </xf>
    <xf numFmtId="0" fontId="17" fillId="2" borderId="3" xfId="0" applyFont="1" applyFill="1" applyBorder="1" applyAlignment="1">
      <alignment horizontal="center" vertical="top" wrapText="1"/>
    </xf>
    <xf numFmtId="4" fontId="17" fillId="0" borderId="2" xfId="0" applyNumberFormat="1" applyFont="1" applyBorder="1" applyAlignment="1">
      <alignment horizontal="center" vertical="top" wrapText="1"/>
    </xf>
    <xf numFmtId="4" fontId="17" fillId="0" borderId="8" xfId="0" applyNumberFormat="1" applyFont="1" applyBorder="1" applyAlignment="1">
      <alignment horizontal="center" vertical="top" wrapText="1"/>
    </xf>
    <xf numFmtId="4" fontId="17" fillId="0" borderId="3" xfId="0" applyNumberFormat="1" applyFont="1" applyBorder="1" applyAlignment="1">
      <alignment horizontal="center" vertical="top" wrapText="1"/>
    </xf>
    <xf numFmtId="49" fontId="9" fillId="0" borderId="1"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4" fontId="10" fillId="0" borderId="1" xfId="0" applyNumberFormat="1" applyFont="1" applyBorder="1" applyAlignment="1">
      <alignment horizontal="center" vertical="center"/>
    </xf>
    <xf numFmtId="164" fontId="9" fillId="0" borderId="1" xfId="0" applyNumberFormat="1" applyFont="1" applyBorder="1" applyAlignment="1">
      <alignment horizontal="center" vertical="center"/>
    </xf>
    <xf numFmtId="14" fontId="9" fillId="0" borderId="1" xfId="0" applyNumberFormat="1" applyFont="1" applyBorder="1" applyAlignment="1">
      <alignment horizontal="center" vertical="center"/>
    </xf>
    <xf numFmtId="0" fontId="42" fillId="0" borderId="2" xfId="0" applyFont="1" applyBorder="1" applyAlignment="1">
      <alignment horizontal="center" vertical="center" wrapText="1"/>
    </xf>
    <xf numFmtId="0" fontId="42" fillId="0" borderId="8" xfId="0" applyFont="1" applyBorder="1" applyAlignment="1">
      <alignment horizontal="center" vertical="center" wrapText="1"/>
    </xf>
    <xf numFmtId="0" fontId="42" fillId="0" borderId="1" xfId="0" applyFont="1" applyBorder="1" applyAlignment="1">
      <alignment horizontal="center" vertical="center"/>
    </xf>
    <xf numFmtId="4" fontId="9" fillId="0" borderId="2" xfId="0" applyNumberFormat="1" applyFont="1" applyBorder="1" applyAlignment="1">
      <alignment horizontal="center" vertical="center"/>
    </xf>
    <xf numFmtId="4" fontId="9" fillId="0" borderId="8" xfId="0" applyNumberFormat="1" applyFont="1" applyBorder="1" applyAlignment="1">
      <alignment horizontal="center" vertical="center"/>
    </xf>
    <xf numFmtId="4" fontId="9" fillId="0" borderId="3" xfId="0" applyNumberFormat="1" applyFont="1" applyBorder="1" applyAlignment="1">
      <alignment horizontal="center" vertical="center"/>
    </xf>
    <xf numFmtId="0" fontId="9" fillId="0" borderId="8" xfId="0" applyFont="1" applyBorder="1" applyAlignment="1">
      <alignment horizontal="center" vertical="center" wrapText="1"/>
    </xf>
    <xf numFmtId="0" fontId="42" fillId="0" borderId="3" xfId="0" applyFont="1" applyBorder="1" applyAlignment="1">
      <alignment horizontal="center" vertical="center" wrapText="1"/>
    </xf>
    <xf numFmtId="164" fontId="9" fillId="0" borderId="2" xfId="0" applyNumberFormat="1" applyFont="1" applyBorder="1" applyAlignment="1">
      <alignment horizontal="center" vertical="center"/>
    </xf>
    <xf numFmtId="164" fontId="9" fillId="0" borderId="8" xfId="0" applyNumberFormat="1" applyFont="1" applyBorder="1" applyAlignment="1">
      <alignment horizontal="center" vertical="center"/>
    </xf>
    <xf numFmtId="164" fontId="9" fillId="0" borderId="3" xfId="0" applyNumberFormat="1" applyFont="1" applyBorder="1" applyAlignment="1">
      <alignment horizontal="center" vertical="center"/>
    </xf>
    <xf numFmtId="14" fontId="9" fillId="0" borderId="1" xfId="0" applyNumberFormat="1" applyFont="1" applyBorder="1" applyAlignment="1">
      <alignment horizontal="center" vertical="center" wrapText="1"/>
    </xf>
    <xf numFmtId="0" fontId="42" fillId="0" borderId="2" xfId="0" applyFont="1" applyBorder="1" applyAlignment="1">
      <alignment horizontal="center" vertical="center"/>
    </xf>
    <xf numFmtId="0" fontId="42" fillId="0" borderId="8" xfId="0" applyFont="1" applyBorder="1" applyAlignment="1">
      <alignment horizontal="center" vertical="center"/>
    </xf>
    <xf numFmtId="0" fontId="42" fillId="0" borderId="3" xfId="0" applyFont="1" applyBorder="1" applyAlignment="1">
      <alignment horizontal="center" vertical="center"/>
    </xf>
    <xf numFmtId="4" fontId="9" fillId="0" borderId="1" xfId="0" applyNumberFormat="1" applyFont="1" applyBorder="1" applyAlignment="1">
      <alignment horizontal="center" vertical="center" wrapText="1"/>
    </xf>
    <xf numFmtId="17" fontId="9"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2" fontId="9" fillId="0" borderId="1" xfId="0" applyNumberFormat="1" applyFont="1" applyBorder="1" applyAlignment="1">
      <alignment horizontal="center" vertical="center" wrapText="1"/>
    </xf>
    <xf numFmtId="17" fontId="9" fillId="0" borderId="2" xfId="0" applyNumberFormat="1" applyFont="1" applyBorder="1" applyAlignment="1">
      <alignment horizontal="center" vertical="center" wrapText="1"/>
    </xf>
    <xf numFmtId="17" fontId="9" fillId="0" borderId="8" xfId="0" applyNumberFormat="1" applyFont="1" applyBorder="1" applyAlignment="1">
      <alignment horizontal="center" vertical="center" wrapText="1"/>
    </xf>
    <xf numFmtId="164" fontId="9" fillId="0" borderId="2" xfId="0" applyNumberFormat="1" applyFont="1" applyBorder="1" applyAlignment="1">
      <alignment horizontal="center" vertical="center" wrapText="1"/>
    </xf>
    <xf numFmtId="164" fontId="9" fillId="0" borderId="8" xfId="0" applyNumberFormat="1" applyFont="1" applyBorder="1" applyAlignment="1">
      <alignment horizontal="center" vertical="center" wrapText="1"/>
    </xf>
    <xf numFmtId="2" fontId="9" fillId="0" borderId="2" xfId="0" applyNumberFormat="1" applyFont="1" applyBorder="1" applyAlignment="1">
      <alignment horizontal="center" vertical="center" wrapText="1"/>
    </xf>
    <xf numFmtId="2" fontId="9" fillId="0" borderId="8" xfId="0" applyNumberFormat="1" applyFont="1" applyBorder="1" applyAlignment="1">
      <alignment horizontal="center" vertical="center" wrapText="1"/>
    </xf>
    <xf numFmtId="4" fontId="9" fillId="0" borderId="2" xfId="0" applyNumberFormat="1" applyFont="1" applyBorder="1" applyAlignment="1">
      <alignment horizontal="center" vertical="center" wrapText="1"/>
    </xf>
    <xf numFmtId="4" fontId="9" fillId="0" borderId="8" xfId="0" applyNumberFormat="1" applyFont="1" applyBorder="1" applyAlignment="1">
      <alignment horizontal="center" vertical="center" wrapText="1"/>
    </xf>
    <xf numFmtId="14" fontId="9" fillId="0" borderId="8" xfId="0" applyNumberFormat="1" applyFont="1" applyBorder="1" applyAlignment="1">
      <alignment horizontal="center" vertical="center" wrapText="1"/>
    </xf>
    <xf numFmtId="164" fontId="9" fillId="0" borderId="3" xfId="0" applyNumberFormat="1" applyFont="1" applyBorder="1" applyAlignment="1">
      <alignment horizontal="center" vertical="center" wrapText="1"/>
    </xf>
    <xf numFmtId="4" fontId="9" fillId="0" borderId="3" xfId="0" applyNumberFormat="1" applyFont="1" applyBorder="1" applyAlignment="1">
      <alignment horizontal="center" vertical="center" wrapText="1"/>
    </xf>
    <xf numFmtId="4" fontId="10" fillId="0" borderId="2" xfId="0" applyNumberFormat="1" applyFont="1" applyBorder="1" applyAlignment="1">
      <alignment horizontal="center" vertical="center"/>
    </xf>
    <xf numFmtId="4" fontId="10" fillId="0" borderId="8" xfId="0" applyNumberFormat="1" applyFont="1" applyBorder="1" applyAlignment="1">
      <alignment horizontal="center" vertical="center"/>
    </xf>
    <xf numFmtId="4" fontId="10" fillId="0" borderId="3" xfId="0" applyNumberFormat="1" applyFont="1" applyBorder="1" applyAlignment="1">
      <alignment horizontal="center" vertical="center"/>
    </xf>
    <xf numFmtId="0" fontId="10" fillId="0" borderId="8" xfId="0" applyFont="1" applyBorder="1" applyAlignment="1">
      <alignment horizontal="center" vertical="center" wrapText="1"/>
    </xf>
    <xf numFmtId="0" fontId="10" fillId="0" borderId="3" xfId="0" applyFont="1" applyBorder="1" applyAlignment="1">
      <alignment horizontal="center" vertical="center" wrapText="1"/>
    </xf>
    <xf numFmtId="3" fontId="9" fillId="0" borderId="8" xfId="0" applyNumberFormat="1" applyFont="1" applyBorder="1" applyAlignment="1">
      <alignment horizontal="center" vertical="center" wrapText="1"/>
    </xf>
    <xf numFmtId="170" fontId="9" fillId="0" borderId="2" xfId="0" applyNumberFormat="1" applyFont="1" applyBorder="1" applyAlignment="1">
      <alignment horizontal="center" vertical="center" wrapText="1"/>
    </xf>
    <xf numFmtId="170" fontId="9" fillId="0" borderId="8" xfId="0" applyNumberFormat="1" applyFont="1" applyBorder="1" applyAlignment="1">
      <alignment horizontal="center" vertical="center" wrapText="1"/>
    </xf>
    <xf numFmtId="49" fontId="9" fillId="0" borderId="2"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49" fontId="9" fillId="0" borderId="3"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xf>
    <xf numFmtId="0" fontId="38" fillId="0" borderId="0" xfId="0" applyFont="1" applyAlignment="1">
      <alignment horizontal="left" vertical="center" wrapText="1"/>
    </xf>
    <xf numFmtId="0" fontId="38" fillId="0" borderId="0" xfId="0" applyFont="1" applyAlignment="1">
      <alignment horizontal="left"/>
    </xf>
    <xf numFmtId="4" fontId="4" fillId="0" borderId="32" xfId="0" applyNumberFormat="1" applyFont="1" applyBorder="1" applyAlignment="1">
      <alignment horizontal="center" vertical="center"/>
    </xf>
    <xf numFmtId="4" fontId="4" fillId="0" borderId="35" xfId="0" applyNumberFormat="1" applyFont="1" applyBorder="1" applyAlignment="1">
      <alignment horizontal="center" vertical="center"/>
    </xf>
    <xf numFmtId="164" fontId="4" fillId="0" borderId="32" xfId="0" applyNumberFormat="1" applyFont="1" applyBorder="1" applyAlignment="1">
      <alignment horizontal="center" vertical="center"/>
    </xf>
    <xf numFmtId="164" fontId="4" fillId="0" borderId="35" xfId="0" applyNumberFormat="1" applyFont="1" applyBorder="1" applyAlignment="1">
      <alignment horizontal="center" vertical="center"/>
    </xf>
    <xf numFmtId="14" fontId="5" fillId="0" borderId="33" xfId="0" applyNumberFormat="1" applyFont="1" applyBorder="1" applyAlignment="1">
      <alignment horizontal="center" vertical="center"/>
    </xf>
    <xf numFmtId="0" fontId="5" fillId="0" borderId="36" xfId="0" applyFont="1" applyBorder="1" applyAlignment="1">
      <alignment horizontal="center" vertical="center"/>
    </xf>
    <xf numFmtId="0" fontId="8" fillId="0" borderId="0" xfId="0" applyFont="1" applyAlignment="1">
      <alignment horizontal="left"/>
    </xf>
    <xf numFmtId="4" fontId="4" fillId="0" borderId="20" xfId="0" applyNumberFormat="1" applyFont="1" applyBorder="1" applyAlignment="1">
      <alignment horizontal="center" vertical="center"/>
    </xf>
    <xf numFmtId="4" fontId="4" fillId="0" borderId="25" xfId="0" applyNumberFormat="1" applyFont="1" applyBorder="1" applyAlignment="1">
      <alignment horizontal="center" vertical="center"/>
    </xf>
    <xf numFmtId="0" fontId="4" fillId="0" borderId="20" xfId="0" applyFont="1" applyBorder="1" applyAlignment="1">
      <alignment horizontal="center" vertical="center" wrapText="1"/>
    </xf>
    <xf numFmtId="0" fontId="4" fillId="0" borderId="25" xfId="0" applyFont="1" applyBorder="1" applyAlignment="1">
      <alignment horizontal="center" vertical="center"/>
    </xf>
    <xf numFmtId="0" fontId="4" fillId="0" borderId="25" xfId="0" applyFont="1" applyBorder="1" applyAlignment="1">
      <alignment horizontal="center" vertical="center" wrapText="1"/>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32"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5" xfId="0" applyFont="1" applyBorder="1" applyAlignment="1">
      <alignment horizontal="center" vertical="center" wrapText="1"/>
    </xf>
    <xf numFmtId="14" fontId="5" fillId="0" borderId="21" xfId="0" applyNumberFormat="1" applyFont="1" applyBorder="1" applyAlignment="1">
      <alignment horizontal="center" vertical="center"/>
    </xf>
    <xf numFmtId="0" fontId="5" fillId="0" borderId="26" xfId="0" applyFont="1" applyBorder="1" applyAlignment="1">
      <alignment horizontal="center" vertical="center"/>
    </xf>
    <xf numFmtId="164" fontId="4" fillId="0" borderId="20" xfId="0" applyNumberFormat="1" applyFont="1" applyBorder="1" applyAlignment="1">
      <alignment horizontal="center" vertical="center"/>
    </xf>
    <xf numFmtId="164" fontId="4" fillId="0" borderId="25" xfId="0" applyNumberFormat="1" applyFont="1" applyBorder="1" applyAlignment="1">
      <alignment horizontal="center" vertical="center"/>
    </xf>
    <xf numFmtId="164" fontId="4" fillId="0" borderId="20" xfId="0" applyNumberFormat="1" applyFont="1" applyBorder="1" applyAlignment="1">
      <alignment horizontal="center" vertical="center" wrapText="1"/>
    </xf>
    <xf numFmtId="164" fontId="4" fillId="0" borderId="25" xfId="0" applyNumberFormat="1" applyFont="1" applyBorder="1" applyAlignment="1">
      <alignment horizontal="center" vertical="center" wrapText="1"/>
    </xf>
    <xf numFmtId="0" fontId="4" fillId="0" borderId="19" xfId="0" applyFont="1" applyBorder="1" applyAlignment="1">
      <alignment horizontal="center" vertical="center"/>
    </xf>
    <xf numFmtId="0" fontId="4" fillId="0" borderId="24" xfId="0" applyFont="1" applyBorder="1" applyAlignment="1">
      <alignment horizontal="center" vertical="center"/>
    </xf>
    <xf numFmtId="14" fontId="46" fillId="0" borderId="21" xfId="0" applyNumberFormat="1" applyFont="1" applyBorder="1" applyAlignment="1">
      <alignment horizontal="center" vertical="center"/>
    </xf>
    <xf numFmtId="0" fontId="46" fillId="0" borderId="26" xfId="0" applyFont="1" applyBorder="1" applyAlignment="1">
      <alignment horizontal="center" vertical="center"/>
    </xf>
    <xf numFmtId="164" fontId="4" fillId="0" borderId="32" xfId="0" applyNumberFormat="1" applyFont="1" applyBorder="1" applyAlignment="1">
      <alignment horizontal="center" vertical="center" wrapText="1"/>
    </xf>
    <xf numFmtId="164" fontId="4" fillId="0" borderId="35" xfId="0" applyNumberFormat="1" applyFont="1" applyBorder="1" applyAlignment="1">
      <alignment horizontal="center" vertical="center" wrapText="1"/>
    </xf>
    <xf numFmtId="14" fontId="46" fillId="0" borderId="33" xfId="0" applyNumberFormat="1" applyFont="1" applyBorder="1" applyAlignment="1">
      <alignment horizontal="center" vertical="center"/>
    </xf>
    <xf numFmtId="0" fontId="46" fillId="0" borderId="36" xfId="0" applyFont="1" applyBorder="1" applyAlignment="1">
      <alignment horizontal="center" vertical="center"/>
    </xf>
    <xf numFmtId="0" fontId="4" fillId="0" borderId="34" xfId="0" applyFont="1" applyBorder="1" applyAlignment="1">
      <alignment horizontal="center" vertical="center"/>
    </xf>
    <xf numFmtId="0" fontId="4" fillId="0" borderId="36" xfId="0" applyFont="1" applyBorder="1" applyAlignment="1">
      <alignment horizontal="center" vertical="center"/>
    </xf>
    <xf numFmtId="4" fontId="4" fillId="0" borderId="8" xfId="0" applyNumberFormat="1" applyFont="1" applyBorder="1" applyAlignment="1">
      <alignment horizontal="center" vertical="center"/>
    </xf>
    <xf numFmtId="164" fontId="4" fillId="0" borderId="8" xfId="0" applyNumberFormat="1" applyFont="1" applyBorder="1" applyAlignment="1">
      <alignment horizontal="center" vertical="center" wrapText="1"/>
    </xf>
    <xf numFmtId="0" fontId="4" fillId="0" borderId="8" xfId="0" applyFont="1" applyBorder="1" applyAlignment="1">
      <alignment horizontal="center" vertical="center" wrapText="1"/>
    </xf>
    <xf numFmtId="0" fontId="4" fillId="0" borderId="41" xfId="0" applyFont="1" applyBorder="1" applyAlignment="1">
      <alignment horizontal="center" vertical="center"/>
    </xf>
    <xf numFmtId="4"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46" fillId="0" borderId="34" xfId="0" applyFont="1" applyBorder="1" applyAlignment="1">
      <alignment horizontal="center" vertical="center"/>
    </xf>
    <xf numFmtId="164" fontId="4" fillId="0" borderId="8" xfId="0" applyNumberFormat="1" applyFont="1" applyBorder="1" applyAlignment="1">
      <alignment horizontal="center" vertical="center"/>
    </xf>
    <xf numFmtId="4" fontId="36" fillId="0" borderId="20" xfId="0" applyNumberFormat="1" applyFont="1" applyBorder="1" applyAlignment="1">
      <alignment horizontal="center" vertical="center"/>
    </xf>
    <xf numFmtId="4" fontId="36" fillId="0" borderId="1" xfId="0" applyNumberFormat="1" applyFont="1" applyBorder="1" applyAlignment="1">
      <alignment horizontal="center" vertical="center"/>
    </xf>
    <xf numFmtId="164" fontId="4" fillId="0" borderId="37" xfId="0" applyNumberFormat="1" applyFont="1" applyBorder="1" applyAlignment="1">
      <alignment horizontal="center" vertical="center"/>
    </xf>
    <xf numFmtId="164" fontId="4" fillId="0" borderId="27" xfId="0" applyNumberFormat="1" applyFont="1" applyBorder="1" applyAlignment="1">
      <alignment horizontal="center" vertical="center"/>
    </xf>
    <xf numFmtId="164" fontId="4" fillId="0" borderId="38" xfId="0" applyNumberFormat="1" applyFont="1" applyBorder="1" applyAlignment="1">
      <alignment horizontal="center" vertical="center"/>
    </xf>
    <xf numFmtId="0" fontId="5" fillId="0" borderId="34" xfId="0" applyFont="1" applyBorder="1" applyAlignment="1">
      <alignment horizontal="center" vertical="center"/>
    </xf>
    <xf numFmtId="0" fontId="4" fillId="0" borderId="22" xfId="0" applyFont="1" applyBorder="1" applyAlignment="1">
      <alignment horizontal="center" vertical="center"/>
    </xf>
    <xf numFmtId="0" fontId="36" fillId="0" borderId="20" xfId="0"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center" vertical="center"/>
    </xf>
    <xf numFmtId="0" fontId="4" fillId="0" borderId="20" xfId="0" applyFont="1" applyBorder="1" applyAlignment="1">
      <alignment horizontal="center" vertical="center"/>
    </xf>
    <xf numFmtId="14" fontId="37" fillId="0" borderId="21" xfId="0" applyNumberFormat="1" applyFont="1" applyBorder="1" applyAlignment="1">
      <alignment horizontal="center" vertical="center"/>
    </xf>
    <xf numFmtId="0" fontId="37" fillId="0" borderId="26" xfId="0" applyFont="1" applyBorder="1" applyAlignment="1">
      <alignment horizontal="center" vertical="center"/>
    </xf>
    <xf numFmtId="4" fontId="36" fillId="0" borderId="25" xfId="0" applyNumberFormat="1" applyFont="1" applyBorder="1" applyAlignment="1">
      <alignment horizontal="center" vertical="center"/>
    </xf>
    <xf numFmtId="164" fontId="36" fillId="0" borderId="20" xfId="0" applyNumberFormat="1" applyFont="1" applyBorder="1" applyAlignment="1">
      <alignment horizontal="center" vertical="center"/>
    </xf>
    <xf numFmtId="164" fontId="36" fillId="0" borderId="25" xfId="0" applyNumberFormat="1" applyFont="1" applyBorder="1" applyAlignment="1">
      <alignment horizontal="center" vertical="center"/>
    </xf>
    <xf numFmtId="0" fontId="36" fillId="0" borderId="25" xfId="0" applyFont="1" applyBorder="1" applyAlignment="1">
      <alignment horizontal="center" vertical="center" wrapText="1"/>
    </xf>
    <xf numFmtId="0" fontId="36" fillId="0" borderId="19" xfId="0" applyFont="1" applyBorder="1" applyAlignment="1">
      <alignment horizontal="center" vertical="center"/>
    </xf>
    <xf numFmtId="0" fontId="36" fillId="0" borderId="24" xfId="0" applyFont="1" applyBorder="1" applyAlignment="1">
      <alignment horizontal="center" vertical="center"/>
    </xf>
    <xf numFmtId="0" fontId="8" fillId="0" borderId="1" xfId="0" applyFont="1" applyBorder="1" applyAlignment="1">
      <alignment horizontal="center" vertical="center" wrapText="1"/>
    </xf>
    <xf numFmtId="164" fontId="4" fillId="0" borderId="1" xfId="0" applyNumberFormat="1" applyFont="1" applyBorder="1" applyAlignment="1">
      <alignment horizontal="center" vertical="center"/>
    </xf>
    <xf numFmtId="0" fontId="5" fillId="0" borderId="23"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xf>
    <xf numFmtId="0" fontId="4" fillId="0" borderId="8" xfId="0" applyFont="1" applyBorder="1" applyAlignment="1">
      <alignment horizontal="center" vertical="center"/>
    </xf>
    <xf numFmtId="0" fontId="4" fillId="0" borderId="3" xfId="0" applyFont="1" applyBorder="1" applyAlignment="1">
      <alignment horizontal="center" vertical="center"/>
    </xf>
    <xf numFmtId="4" fontId="4" fillId="0" borderId="3" xfId="0" applyNumberFormat="1" applyFont="1" applyBorder="1" applyAlignment="1">
      <alignment horizontal="center" vertical="center"/>
    </xf>
    <xf numFmtId="0" fontId="8" fillId="0" borderId="32" xfId="0" applyFont="1" applyBorder="1" applyAlignment="1">
      <alignment horizontal="center" vertical="center" wrapText="1"/>
    </xf>
    <xf numFmtId="0" fontId="8" fillId="0" borderId="8" xfId="0" applyFont="1" applyBorder="1" applyAlignment="1">
      <alignment horizontal="center" vertical="center" wrapText="1"/>
    </xf>
    <xf numFmtId="0" fontId="8" fillId="0" borderId="3" xfId="0" applyFont="1" applyBorder="1" applyAlignment="1">
      <alignment horizontal="center" vertical="center" wrapText="1"/>
    </xf>
    <xf numFmtId="0" fontId="4" fillId="0" borderId="32" xfId="0" applyFont="1" applyBorder="1" applyAlignment="1">
      <alignment horizontal="center" vertical="center"/>
    </xf>
    <xf numFmtId="0" fontId="36" fillId="0" borderId="25" xfId="0" applyFont="1" applyBorder="1" applyAlignment="1">
      <alignment horizontal="center" vertical="center"/>
    </xf>
    <xf numFmtId="0" fontId="5" fillId="0" borderId="21" xfId="0" applyFont="1" applyBorder="1" applyAlignment="1">
      <alignment horizontal="center" vertical="center"/>
    </xf>
    <xf numFmtId="4" fontId="36" fillId="0" borderId="32" xfId="0" applyNumberFormat="1" applyFont="1" applyBorder="1" applyAlignment="1">
      <alignment horizontal="center" vertical="center"/>
    </xf>
    <xf numFmtId="4" fontId="36" fillId="0" borderId="8" xfId="0" applyNumberFormat="1" applyFont="1" applyBorder="1" applyAlignment="1">
      <alignment horizontal="center" vertical="center"/>
    </xf>
    <xf numFmtId="4" fontId="36" fillId="0" borderId="3" xfId="0" applyNumberFormat="1" applyFont="1" applyBorder="1" applyAlignment="1">
      <alignment horizontal="center" vertical="center"/>
    </xf>
    <xf numFmtId="0" fontId="36" fillId="0" borderId="32" xfId="0" applyFont="1" applyBorder="1" applyAlignment="1">
      <alignment horizontal="center" vertical="center" wrapText="1"/>
    </xf>
    <xf numFmtId="0" fontId="36" fillId="0" borderId="8"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32" xfId="0" applyFont="1" applyBorder="1" applyAlignment="1">
      <alignment horizontal="center" vertical="center"/>
    </xf>
    <xf numFmtId="0" fontId="36" fillId="0" borderId="8" xfId="0" applyFont="1" applyBorder="1" applyAlignment="1">
      <alignment horizontal="center" vertical="center"/>
    </xf>
    <xf numFmtId="0" fontId="36" fillId="0" borderId="3" xfId="0" applyFont="1" applyBorder="1" applyAlignment="1">
      <alignment horizontal="center" vertical="center"/>
    </xf>
    <xf numFmtId="4" fontId="4" fillId="0" borderId="2" xfId="0" applyNumberFormat="1" applyFont="1" applyBorder="1" applyAlignment="1">
      <alignment horizontal="center" vertical="center"/>
    </xf>
    <xf numFmtId="164" fontId="4" fillId="0" borderId="2" xfId="0" applyNumberFormat="1" applyFont="1" applyBorder="1" applyAlignment="1">
      <alignment horizontal="center" vertical="center"/>
    </xf>
    <xf numFmtId="0" fontId="5" fillId="0" borderId="31" xfId="0" applyFont="1" applyBorder="1" applyAlignment="1">
      <alignment horizontal="center" vertical="center"/>
    </xf>
    <xf numFmtId="0" fontId="8" fillId="0" borderId="2" xfId="0" applyFont="1" applyBorder="1" applyAlignment="1">
      <alignment horizontal="center" vertical="center" wrapText="1"/>
    </xf>
    <xf numFmtId="14" fontId="7" fillId="0" borderId="21" xfId="0" applyNumberFormat="1" applyFont="1" applyBorder="1" applyAlignment="1">
      <alignment horizontal="center" vertical="center"/>
    </xf>
    <xf numFmtId="14" fontId="7" fillId="0" borderId="26" xfId="0" applyNumberFormat="1" applyFont="1" applyBorder="1" applyAlignment="1">
      <alignment horizontal="center" vertical="center"/>
    </xf>
    <xf numFmtId="0" fontId="4" fillId="0" borderId="30" xfId="0" applyFont="1" applyBorder="1" applyAlignment="1">
      <alignment horizontal="center" vertical="center"/>
    </xf>
    <xf numFmtId="4" fontId="4" fillId="0" borderId="1" xfId="0" applyNumberFormat="1" applyFont="1" applyBorder="1" applyAlignment="1">
      <alignment horizontal="center" vertical="center" wrapText="1"/>
    </xf>
    <xf numFmtId="4" fontId="4" fillId="0" borderId="25" xfId="0" applyNumberFormat="1" applyFont="1" applyBorder="1" applyAlignment="1">
      <alignment horizontal="center" vertical="center" wrapText="1"/>
    </xf>
    <xf numFmtId="0" fontId="4" fillId="0" borderId="19"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4" xfId="0" applyFont="1" applyBorder="1" applyAlignment="1">
      <alignment horizontal="center" vertical="center" wrapText="1"/>
    </xf>
    <xf numFmtId="14" fontId="7" fillId="0" borderId="21" xfId="0" applyNumberFormat="1" applyFont="1" applyBorder="1" applyAlignment="1">
      <alignment horizontal="center" vertical="center" wrapText="1"/>
    </xf>
    <xf numFmtId="0" fontId="7" fillId="0" borderId="23" xfId="0" applyFont="1" applyBorder="1" applyAlignment="1">
      <alignment horizontal="center" vertical="center" wrapText="1"/>
    </xf>
    <xf numFmtId="0" fontId="7" fillId="0" borderId="26" xfId="0" applyFont="1" applyBorder="1" applyAlignment="1">
      <alignment horizontal="center" vertical="center" wrapText="1"/>
    </xf>
    <xf numFmtId="4" fontId="8" fillId="0" borderId="20" xfId="0" applyNumberFormat="1" applyFont="1" applyBorder="1" applyAlignment="1">
      <alignment horizontal="center" vertical="center" wrapText="1"/>
    </xf>
    <xf numFmtId="4" fontId="8" fillId="0" borderId="1" xfId="0" applyNumberFormat="1" applyFont="1" applyBorder="1" applyAlignment="1">
      <alignment horizontal="center" vertical="center" wrapText="1"/>
    </xf>
    <xf numFmtId="4" fontId="8" fillId="0" borderId="25" xfId="0" applyNumberFormat="1" applyFont="1" applyBorder="1" applyAlignment="1">
      <alignment horizontal="center" vertical="center" wrapText="1"/>
    </xf>
    <xf numFmtId="4" fontId="4" fillId="0" borderId="20" xfId="0" applyNumberFormat="1" applyFont="1" applyBorder="1" applyAlignment="1">
      <alignment horizontal="center" vertical="center" wrapText="1"/>
    </xf>
    <xf numFmtId="164" fontId="8" fillId="0" borderId="20" xfId="0" applyNumberFormat="1" applyFont="1" applyBorder="1" applyAlignment="1">
      <alignment horizontal="center" vertical="center"/>
    </xf>
    <xf numFmtId="164" fontId="8" fillId="0" borderId="1" xfId="0" applyNumberFormat="1" applyFont="1" applyBorder="1" applyAlignment="1">
      <alignment horizontal="center" vertical="center"/>
    </xf>
    <xf numFmtId="164" fontId="8" fillId="0" borderId="25" xfId="0" applyNumberFormat="1" applyFont="1" applyBorder="1" applyAlignment="1">
      <alignment horizontal="center" vertical="center"/>
    </xf>
    <xf numFmtId="0" fontId="5" fillId="0" borderId="14"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4" xfId="0" applyFont="1" applyBorder="1" applyAlignment="1">
      <alignment horizontal="center" vertical="center"/>
    </xf>
    <xf numFmtId="0" fontId="7"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3" xfId="0" applyFont="1" applyBorder="1" applyAlignment="1">
      <alignment horizontal="center" vertical="center" wrapText="1"/>
    </xf>
    <xf numFmtId="0" fontId="9" fillId="2" borderId="2" xfId="0" applyFont="1" applyFill="1" applyBorder="1" applyAlignment="1">
      <alignment horizontal="center" vertical="top" wrapText="1"/>
    </xf>
    <xf numFmtId="0" fontId="1" fillId="2" borderId="2" xfId="0" applyFont="1" applyFill="1" applyBorder="1" applyAlignment="1">
      <alignment horizontal="center" vertical="top" wrapText="1"/>
    </xf>
    <xf numFmtId="0" fontId="16" fillId="2" borderId="2" xfId="0" applyFont="1" applyFill="1" applyBorder="1" applyAlignment="1">
      <alignment horizontal="center" vertical="top" wrapText="1"/>
    </xf>
    <xf numFmtId="2" fontId="1" fillId="2" borderId="2" xfId="0" applyNumberFormat="1" applyFont="1" applyFill="1" applyBorder="1" applyAlignment="1">
      <alignment horizontal="center" vertical="top" wrapText="1"/>
    </xf>
    <xf numFmtId="49" fontId="9" fillId="0" borderId="2" xfId="0" applyNumberFormat="1" applyFont="1" applyBorder="1" applyAlignment="1">
      <alignment horizontal="center" vertical="top" wrapText="1"/>
    </xf>
    <xf numFmtId="14" fontId="47" fillId="2" borderId="2" xfId="0" applyNumberFormat="1" applyFont="1" applyFill="1" applyBorder="1" applyAlignment="1">
      <alignment horizontal="center" vertical="top"/>
    </xf>
    <xf numFmtId="0" fontId="9" fillId="2" borderId="3" xfId="0" applyFont="1" applyFill="1" applyBorder="1" applyAlignment="1">
      <alignment horizontal="center" vertical="top" wrapText="1"/>
    </xf>
    <xf numFmtId="0" fontId="1" fillId="2" borderId="3" xfId="0" applyFont="1" applyFill="1" applyBorder="1" applyAlignment="1">
      <alignment horizontal="center" vertical="top" wrapText="1"/>
    </xf>
    <xf numFmtId="0" fontId="16" fillId="2" borderId="3" xfId="0" applyFont="1" applyFill="1" applyBorder="1" applyAlignment="1">
      <alignment horizontal="center" vertical="top" wrapText="1"/>
    </xf>
    <xf numFmtId="2" fontId="1" fillId="2" borderId="3" xfId="0" applyNumberFormat="1" applyFont="1" applyFill="1" applyBorder="1" applyAlignment="1">
      <alignment horizontal="center" vertical="top" wrapText="1"/>
    </xf>
    <xf numFmtId="49" fontId="9" fillId="2" borderId="3" xfId="0" applyNumberFormat="1" applyFont="1" applyFill="1" applyBorder="1" applyAlignment="1">
      <alignment horizontal="center" vertical="top" wrapText="1"/>
    </xf>
    <xf numFmtId="14" fontId="47" fillId="2" borderId="3" xfId="0" applyNumberFormat="1" applyFont="1" applyFill="1" applyBorder="1" applyAlignment="1">
      <alignment horizontal="center" vertical="top"/>
    </xf>
  </cellXfs>
  <cellStyles count="5">
    <cellStyle name="Good" xfId="4" builtinId="26"/>
    <cellStyle name="Hyperlink" xfId="3" builtinId="8"/>
    <cellStyle name="Normal" xfId="0" builtinId="0"/>
    <cellStyle name="Normal 2" xfId="2" xr:uid="{00000000-0005-0000-0000-000003000000}"/>
    <cellStyle name="Note"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Živilė Naujokienė" id="{9CF49A77-6491-457C-A009-F8B6A3F0E866}" userId="S::z.naujokiene@cpva.lt::6c532603-744f-451e-a73b-3bf3ff4efb19" providerId="AD"/>
  <person displayName="Greta Ramanauskaitė" id="{A1861C70-6E13-402E-AB95-926214F13C48}" userId="S::g.ramanauskaite@cpva.lt::b009558a-7cd4-4159-a34a-2d2143884461"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G88" dT="2025-03-07T11:54:02.61" personId="{A1861C70-6E13-402E-AB95-926214F13C48}" id="{F72FFB98-A352-46B3-8CC2-33CDF84A69ED}">
    <text>2025-06 turetu pagal rppl but</text>
  </threadedComment>
  <threadedComment ref="E91" dT="2025-09-03T06:19:51.19" personId="{9CF49A77-6491-457C-A009-F8B6A3F0E866}" id="{5C11579B-A2C7-40AA-AEE4-F8A5E2D7F9BC}">
    <text>Perkelta į kvietimą 26-326-P</text>
  </threadedComment>
  <threadedComment ref="E103" dT="2025-12-03T13:23:05.44" personId="{9CF49A77-6491-457C-A009-F8B6A3F0E866}" id="{CA6486F0-9B62-44D4-B3BE-228C0D259677}">
    <text>RPPl išbrauktas, lėšos perkeltos prie 1.16</text>
  </threadedComment>
  <threadedComment ref="I110" dT="2026-05-08T11:37:46.86" personId="{9CF49A77-6491-457C-A009-F8B6A3F0E866}" id="{E225A8E3-88EF-4ED8-BE82-2C752ED6815F}">
    <text>Naikinamas rodiklis</text>
  </threadedComment>
  <threadedComment ref="E112" dT="2025-12-03T13:37:04.96" personId="{9CF49A77-6491-457C-A009-F8B6A3F0E866}" id="{971B00BE-A21F-4AF5-85B8-321B8890B91D}">
    <text>Išbrauktas iš RPPl. Lėšos perkeltos į 1.11 veiksmą</text>
  </threadedComment>
  <threadedComment ref="E160" dT="2026-04-17T11:31:58.28" personId="{9CF49A77-6491-457C-A009-F8B6A3F0E866}" id="{2B4B81B4-1990-4201-B1B9-77CF9932FE39}">
    <text>Kadangi keičiasi projekto veiklos ir jos bus finansuojamos pagal kitas Gaires (7.2), šis kvietimas pažymimas kaip negaliojantis ir bus skelbiamas naujas kvietimas 26-327-P</text>
  </threadedComment>
  <threadedComment ref="E163" dT="2025-09-03T06:19:09.98" personId="{9CF49A77-6491-457C-A009-F8B6A3F0E866}" id="{4459B983-1FAD-462C-949C-ED45F76BE2C6}">
    <text>Perkeltas iš kvietimo 26-312-P</text>
  </threadedComment>
  <threadedComment ref="C166" dT="2026-04-17T11:32:41.73" personId="{9CF49A77-6491-457C-A009-F8B6A3F0E866}" id="{EF82DCD9-A86C-4AF1-92C2-FBBD064461C0}">
    <text>Naujas kvietimas vietoj 26-325-P (keičiasi projekto veiklos ir gairės, pagal kurias jos finansuojamos)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0C08B-123F-49F1-928E-8648FA7DF91E}">
  <sheetPr>
    <pageSetUpPr fitToPage="1"/>
  </sheetPr>
  <dimension ref="B1:AM56"/>
  <sheetViews>
    <sheetView zoomScale="90" zoomScaleNormal="90" workbookViewId="0">
      <pane xSplit="6" ySplit="5" topLeftCell="G46" activePane="bottomRight" state="frozen"/>
      <selection pane="topRight" activeCell="G1" sqref="G1"/>
      <selection pane="bottomLeft" activeCell="A6" sqref="A6"/>
      <selection pane="bottomRight" activeCell="T50" sqref="T50:AE50"/>
    </sheetView>
  </sheetViews>
  <sheetFormatPr defaultColWidth="9.28515625" defaultRowHeight="12.75" x14ac:dyDescent="0.2"/>
  <cols>
    <col min="1" max="1" width="1.7109375" style="1" customWidth="1"/>
    <col min="2" max="2" width="11" style="1" customWidth="1"/>
    <col min="3" max="3" width="17.7109375" style="1" customWidth="1"/>
    <col min="4" max="5" width="13.7109375" style="1" customWidth="1"/>
    <col min="6" max="6" width="35.7109375" style="140" customWidth="1"/>
    <col min="7" max="7" width="13" style="1" customWidth="1"/>
    <col min="8" max="8" width="10.28515625" style="1" customWidth="1"/>
    <col min="9" max="9" width="11" style="1" customWidth="1"/>
    <col min="10" max="10" width="36.7109375" style="1" customWidth="1"/>
    <col min="11" max="11" width="11.28515625" style="1" customWidth="1"/>
    <col min="12" max="12" width="12" style="1" customWidth="1"/>
    <col min="13" max="13" width="9" style="66" customWidth="1"/>
    <col min="14" max="14" width="10.5703125" style="1" customWidth="1"/>
    <col min="15" max="15" width="15.7109375" style="1" customWidth="1"/>
    <col min="16" max="16" width="10.5703125" style="1" customWidth="1"/>
    <col min="17" max="17" width="12.28515625" style="1" customWidth="1"/>
    <col min="18" max="18" width="11.28515625" style="1" customWidth="1"/>
    <col min="19" max="21" width="14" style="1" customWidth="1"/>
    <col min="22" max="22" width="15.5703125" style="1" customWidth="1"/>
    <col min="23" max="23" width="11.28515625" style="1" customWidth="1"/>
    <col min="24" max="24" width="10" style="1" customWidth="1"/>
    <col min="25" max="25" width="11.7109375" style="1" customWidth="1"/>
    <col min="26" max="27" width="12.28515625" style="1" customWidth="1"/>
    <col min="28" max="28" width="13" style="1" customWidth="1"/>
    <col min="29" max="29" width="11.28515625" style="1" customWidth="1"/>
    <col min="30" max="30" width="12.28515625" style="1" customWidth="1"/>
    <col min="31" max="31" width="13.42578125" style="1" bestFit="1" customWidth="1"/>
    <col min="32" max="33" width="11.28515625" style="1" customWidth="1"/>
    <col min="34" max="34" width="15.28515625" style="1" customWidth="1"/>
    <col min="35" max="35" width="11.42578125" style="1" customWidth="1"/>
    <col min="36" max="36" width="15" style="1" customWidth="1"/>
    <col min="37" max="37" width="22.7109375" style="235" hidden="1" customWidth="1"/>
    <col min="38" max="16384" width="9.28515625" style="1"/>
  </cols>
  <sheetData>
    <row r="1" spans="2:37" x14ac:dyDescent="0.2">
      <c r="B1" s="382" t="s">
        <v>40</v>
      </c>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c r="AF1" s="382"/>
      <c r="AG1" s="382"/>
      <c r="AH1" s="382"/>
      <c r="AI1" s="382"/>
    </row>
    <row r="2" spans="2:37" s="35" customFormat="1" ht="15" x14ac:dyDescent="0.2">
      <c r="B2" s="383"/>
      <c r="C2" s="383"/>
      <c r="D2" s="383"/>
      <c r="E2" s="383"/>
      <c r="F2" s="383"/>
      <c r="M2" s="36"/>
      <c r="AK2" s="236"/>
    </row>
    <row r="3" spans="2:37" x14ac:dyDescent="0.2">
      <c r="B3" s="360" t="s">
        <v>0</v>
      </c>
      <c r="C3" s="360" t="s">
        <v>1</v>
      </c>
      <c r="D3" s="360" t="s">
        <v>28</v>
      </c>
      <c r="E3" s="360" t="s">
        <v>29</v>
      </c>
      <c r="F3" s="372" t="s">
        <v>30</v>
      </c>
      <c r="G3" s="360" t="s">
        <v>3</v>
      </c>
      <c r="H3" s="360" t="s">
        <v>4</v>
      </c>
      <c r="I3" s="360" t="s">
        <v>5</v>
      </c>
      <c r="J3" s="366" t="s">
        <v>6</v>
      </c>
      <c r="K3" s="366"/>
      <c r="L3" s="366"/>
      <c r="M3" s="366"/>
      <c r="N3" s="358" t="s">
        <v>47</v>
      </c>
      <c r="O3" s="360" t="s">
        <v>31</v>
      </c>
      <c r="P3" s="372" t="s">
        <v>42</v>
      </c>
      <c r="Q3" s="372" t="s">
        <v>32</v>
      </c>
      <c r="R3" s="372" t="s">
        <v>37</v>
      </c>
      <c r="S3" s="372" t="s">
        <v>33</v>
      </c>
      <c r="T3" s="360" t="s">
        <v>55</v>
      </c>
      <c r="U3" s="360" t="s">
        <v>57</v>
      </c>
      <c r="V3" s="375" t="s">
        <v>59</v>
      </c>
      <c r="W3" s="375"/>
      <c r="X3" s="375"/>
      <c r="Y3" s="375"/>
      <c r="Z3" s="375"/>
      <c r="AA3" s="375"/>
      <c r="AB3" s="376" t="s">
        <v>69</v>
      </c>
      <c r="AC3" s="377" t="s">
        <v>75</v>
      </c>
      <c r="AD3" s="379" t="s">
        <v>77</v>
      </c>
      <c r="AE3" s="380"/>
      <c r="AF3" s="381"/>
      <c r="AG3" s="358" t="s">
        <v>27</v>
      </c>
      <c r="AH3" s="358" t="s">
        <v>36</v>
      </c>
      <c r="AI3" s="360" t="s">
        <v>34</v>
      </c>
      <c r="AJ3" s="358" t="s">
        <v>35</v>
      </c>
    </row>
    <row r="4" spans="2:37" ht="36" customHeight="1" x14ac:dyDescent="0.2">
      <c r="B4" s="360"/>
      <c r="C4" s="360"/>
      <c r="D4" s="360"/>
      <c r="E4" s="360"/>
      <c r="F4" s="372"/>
      <c r="G4" s="360"/>
      <c r="H4" s="360"/>
      <c r="I4" s="360"/>
      <c r="J4" s="3" t="s">
        <v>7</v>
      </c>
      <c r="K4" s="3" t="s">
        <v>8</v>
      </c>
      <c r="L4" s="3" t="s">
        <v>9</v>
      </c>
      <c r="M4" s="38" t="s">
        <v>10</v>
      </c>
      <c r="N4" s="359"/>
      <c r="O4" s="360"/>
      <c r="P4" s="372"/>
      <c r="Q4" s="372"/>
      <c r="R4" s="372"/>
      <c r="S4" s="372"/>
      <c r="T4" s="360"/>
      <c r="U4" s="360"/>
      <c r="V4" s="37" t="s">
        <v>61</v>
      </c>
      <c r="W4" s="17" t="s">
        <v>62</v>
      </c>
      <c r="X4" s="17" t="s">
        <v>15</v>
      </c>
      <c r="Y4" s="17" t="s">
        <v>63</v>
      </c>
      <c r="Z4" s="17" t="s">
        <v>60</v>
      </c>
      <c r="AA4" s="17" t="s">
        <v>25</v>
      </c>
      <c r="AB4" s="376"/>
      <c r="AC4" s="378"/>
      <c r="AD4" s="17" t="s">
        <v>16</v>
      </c>
      <c r="AE4" s="37" t="s">
        <v>17</v>
      </c>
      <c r="AF4" s="17" t="s">
        <v>26</v>
      </c>
      <c r="AG4" s="359"/>
      <c r="AH4" s="359"/>
      <c r="AI4" s="360"/>
      <c r="AJ4" s="359"/>
    </row>
    <row r="5" spans="2:37" x14ac:dyDescent="0.2">
      <c r="B5" s="39">
        <v>1</v>
      </c>
      <c r="C5" s="39">
        <v>2</v>
      </c>
      <c r="D5" s="39">
        <v>3</v>
      </c>
      <c r="E5" s="39">
        <v>4</v>
      </c>
      <c r="F5" s="131">
        <v>5</v>
      </c>
      <c r="G5" s="39">
        <v>6</v>
      </c>
      <c r="H5" s="39">
        <v>7</v>
      </c>
      <c r="I5" s="39">
        <v>8</v>
      </c>
      <c r="J5" s="39">
        <v>9</v>
      </c>
      <c r="K5" s="39">
        <v>10</v>
      </c>
      <c r="L5" s="39">
        <v>11</v>
      </c>
      <c r="M5" s="40">
        <v>12</v>
      </c>
      <c r="N5" s="39">
        <v>13</v>
      </c>
      <c r="O5" s="39">
        <v>14</v>
      </c>
      <c r="P5" s="39">
        <v>15</v>
      </c>
      <c r="Q5" s="39">
        <v>16</v>
      </c>
      <c r="R5" s="39">
        <v>17</v>
      </c>
      <c r="S5" s="41">
        <v>18</v>
      </c>
      <c r="T5" s="39">
        <v>19</v>
      </c>
      <c r="U5" s="39">
        <v>20</v>
      </c>
      <c r="V5" s="39">
        <v>21</v>
      </c>
      <c r="W5" s="39">
        <v>22</v>
      </c>
      <c r="X5" s="39">
        <v>23</v>
      </c>
      <c r="Y5" s="39">
        <v>24</v>
      </c>
      <c r="Z5" s="39">
        <v>25</v>
      </c>
      <c r="AA5" s="39">
        <v>26</v>
      </c>
      <c r="AB5" s="39">
        <v>27</v>
      </c>
      <c r="AC5" s="39">
        <v>28</v>
      </c>
      <c r="AD5" s="39">
        <v>29</v>
      </c>
      <c r="AE5" s="39">
        <v>30</v>
      </c>
      <c r="AF5" s="39">
        <v>31</v>
      </c>
      <c r="AG5" s="39">
        <v>32</v>
      </c>
      <c r="AH5" s="39">
        <v>33</v>
      </c>
      <c r="AI5" s="39">
        <v>34</v>
      </c>
      <c r="AJ5" s="39">
        <v>35</v>
      </c>
    </row>
    <row r="6" spans="2:37" s="42" customFormat="1" ht="159" customHeight="1" x14ac:dyDescent="0.25">
      <c r="B6" s="43" t="s">
        <v>78</v>
      </c>
      <c r="C6" s="44" t="s">
        <v>259</v>
      </c>
      <c r="D6" s="44" t="s">
        <v>342</v>
      </c>
      <c r="E6" s="44" t="s">
        <v>260</v>
      </c>
      <c r="F6" s="160" t="s">
        <v>570</v>
      </c>
      <c r="G6" s="44" t="s">
        <v>261</v>
      </c>
      <c r="H6" s="46" t="s">
        <v>79</v>
      </c>
      <c r="I6" s="46" t="s">
        <v>79</v>
      </c>
      <c r="J6" s="45" t="s">
        <v>80</v>
      </c>
      <c r="K6" s="47" t="s">
        <v>81</v>
      </c>
      <c r="L6" s="45" t="s">
        <v>262</v>
      </c>
      <c r="M6" s="161" t="s">
        <v>750</v>
      </c>
      <c r="N6" s="46" t="s">
        <v>82</v>
      </c>
      <c r="O6" s="44" t="s">
        <v>102</v>
      </c>
      <c r="P6" s="46" t="s">
        <v>84</v>
      </c>
      <c r="Q6" s="46" t="s">
        <v>85</v>
      </c>
      <c r="R6" s="46" t="s">
        <v>86</v>
      </c>
      <c r="S6" s="46" t="s">
        <v>134</v>
      </c>
      <c r="T6" s="162">
        <v>1003000</v>
      </c>
      <c r="U6" s="162">
        <v>1003000</v>
      </c>
      <c r="V6" s="162">
        <v>1003000</v>
      </c>
      <c r="W6" s="48"/>
      <c r="X6" s="48"/>
      <c r="Y6" s="48"/>
      <c r="Z6" s="48"/>
      <c r="AA6" s="48"/>
      <c r="AB6" s="89">
        <v>177000</v>
      </c>
      <c r="AC6" s="46" t="s">
        <v>87</v>
      </c>
      <c r="AD6" s="46"/>
      <c r="AE6" s="162">
        <f>V6</f>
        <v>1003000</v>
      </c>
      <c r="AF6" s="46"/>
      <c r="AG6" s="46"/>
      <c r="AH6" s="90">
        <v>45536</v>
      </c>
      <c r="AI6" s="90" t="s">
        <v>343</v>
      </c>
      <c r="AJ6" s="111">
        <v>45565</v>
      </c>
      <c r="AK6" s="237" t="s">
        <v>773</v>
      </c>
    </row>
    <row r="7" spans="2:37" s="42" customFormat="1" ht="69.75" customHeight="1" x14ac:dyDescent="0.25">
      <c r="B7" s="50" t="s">
        <v>78</v>
      </c>
      <c r="C7" s="51"/>
      <c r="D7" s="51"/>
      <c r="E7" s="51"/>
      <c r="F7" s="138"/>
      <c r="G7" s="51"/>
      <c r="H7" s="51"/>
      <c r="I7" s="51"/>
      <c r="J7" s="53" t="s">
        <v>264</v>
      </c>
      <c r="K7" s="52" t="s">
        <v>88</v>
      </c>
      <c r="L7" s="53" t="s">
        <v>107</v>
      </c>
      <c r="M7" s="163" t="s">
        <v>751</v>
      </c>
      <c r="N7" s="51"/>
      <c r="O7" s="51"/>
      <c r="P7" s="51"/>
      <c r="Q7" s="51"/>
      <c r="R7" s="51"/>
      <c r="S7" s="54"/>
      <c r="T7" s="55"/>
      <c r="U7" s="55"/>
      <c r="V7" s="55"/>
      <c r="W7" s="55"/>
      <c r="X7" s="55"/>
      <c r="Y7" s="55"/>
      <c r="Z7" s="55"/>
      <c r="AA7" s="55"/>
      <c r="AB7" s="55"/>
      <c r="AC7" s="51"/>
      <c r="AD7" s="51"/>
      <c r="AE7" s="55"/>
      <c r="AF7" s="51"/>
      <c r="AG7" s="51"/>
      <c r="AH7" s="56"/>
      <c r="AI7" s="56"/>
      <c r="AJ7" s="51"/>
      <c r="AK7" s="237"/>
    </row>
    <row r="8" spans="2:37" s="42" customFormat="1" ht="29.25" customHeight="1" x14ac:dyDescent="0.25">
      <c r="B8" s="57" t="s">
        <v>78</v>
      </c>
      <c r="C8" s="51"/>
      <c r="D8" s="51"/>
      <c r="E8" s="51"/>
      <c r="F8" s="134"/>
      <c r="G8" s="51"/>
      <c r="H8" s="51"/>
      <c r="I8" s="51"/>
      <c r="J8" s="53" t="s">
        <v>118</v>
      </c>
      <c r="K8" s="52" t="s">
        <v>91</v>
      </c>
      <c r="L8" s="52" t="s">
        <v>265</v>
      </c>
      <c r="M8" s="164" t="s">
        <v>752</v>
      </c>
      <c r="N8" s="51"/>
      <c r="O8" s="59"/>
      <c r="P8" s="51"/>
      <c r="Q8" s="51"/>
      <c r="R8" s="51"/>
      <c r="S8" s="54"/>
      <c r="T8" s="60"/>
      <c r="U8" s="60"/>
      <c r="V8" s="60"/>
      <c r="W8" s="60"/>
      <c r="X8" s="60"/>
      <c r="Y8" s="60"/>
      <c r="Z8" s="60"/>
      <c r="AA8" s="60"/>
      <c r="AB8" s="60"/>
      <c r="AC8" s="59"/>
      <c r="AD8" s="59"/>
      <c r="AE8" s="60"/>
      <c r="AF8" s="59"/>
      <c r="AG8" s="59"/>
      <c r="AH8" s="61"/>
      <c r="AI8" s="61"/>
      <c r="AJ8" s="59"/>
      <c r="AK8" s="237"/>
    </row>
    <row r="9" spans="2:37" s="42" customFormat="1" ht="84.75" customHeight="1" x14ac:dyDescent="0.25">
      <c r="B9" s="43" t="s">
        <v>93</v>
      </c>
      <c r="C9" s="44" t="s">
        <v>266</v>
      </c>
      <c r="D9" s="44" t="s">
        <v>342</v>
      </c>
      <c r="E9" s="44" t="s">
        <v>260</v>
      </c>
      <c r="F9" s="135" t="s">
        <v>267</v>
      </c>
      <c r="G9" s="44" t="s">
        <v>261</v>
      </c>
      <c r="H9" s="46" t="s">
        <v>79</v>
      </c>
      <c r="I9" s="46" t="s">
        <v>79</v>
      </c>
      <c r="J9" s="45" t="s">
        <v>268</v>
      </c>
      <c r="K9" s="47" t="s">
        <v>81</v>
      </c>
      <c r="L9" s="45" t="s">
        <v>262</v>
      </c>
      <c r="M9" s="46">
        <v>84</v>
      </c>
      <c r="N9" s="46" t="s">
        <v>82</v>
      </c>
      <c r="O9" s="62" t="s">
        <v>99</v>
      </c>
      <c r="P9" s="46" t="s">
        <v>84</v>
      </c>
      <c r="Q9" s="46" t="s">
        <v>85</v>
      </c>
      <c r="R9" s="46" t="s">
        <v>86</v>
      </c>
      <c r="S9" s="46" t="s">
        <v>134</v>
      </c>
      <c r="T9" s="55">
        <f>U9</f>
        <v>500000</v>
      </c>
      <c r="U9" s="55">
        <f>V9</f>
        <v>500000</v>
      </c>
      <c r="V9" s="55">
        <v>500000</v>
      </c>
      <c r="W9" s="55"/>
      <c r="X9" s="55"/>
      <c r="Y9" s="55"/>
      <c r="Z9" s="55"/>
      <c r="AA9" s="55"/>
      <c r="AB9" s="55">
        <v>88236</v>
      </c>
      <c r="AC9" s="51"/>
      <c r="AD9" s="51"/>
      <c r="AE9" s="55">
        <f>V9</f>
        <v>500000</v>
      </c>
      <c r="AF9" s="51"/>
      <c r="AG9" s="51"/>
      <c r="AH9" s="56" t="s">
        <v>277</v>
      </c>
      <c r="AI9" s="56" t="s">
        <v>269</v>
      </c>
      <c r="AJ9" s="110">
        <v>45394</v>
      </c>
      <c r="AK9" s="237" t="s">
        <v>773</v>
      </c>
    </row>
    <row r="10" spans="2:37" s="42" customFormat="1" ht="45" x14ac:dyDescent="0.25">
      <c r="B10" s="50" t="s">
        <v>93</v>
      </c>
      <c r="C10" s="51"/>
      <c r="D10" s="51"/>
      <c r="E10" s="51"/>
      <c r="F10" s="133"/>
      <c r="G10" s="51"/>
      <c r="H10" s="51"/>
      <c r="I10" s="63"/>
      <c r="J10" s="53" t="s">
        <v>271</v>
      </c>
      <c r="K10" s="52" t="s">
        <v>116</v>
      </c>
      <c r="L10" s="53" t="s">
        <v>107</v>
      </c>
      <c r="M10" s="51">
        <v>771</v>
      </c>
      <c r="N10" s="51"/>
      <c r="O10" s="51"/>
      <c r="P10" s="51"/>
      <c r="Q10" s="51"/>
      <c r="R10" s="51"/>
      <c r="S10" s="54"/>
      <c r="T10" s="55"/>
      <c r="U10" s="55"/>
      <c r="V10" s="55"/>
      <c r="W10" s="55"/>
      <c r="X10" s="55"/>
      <c r="Y10" s="55"/>
      <c r="Z10" s="55"/>
      <c r="AA10" s="55"/>
      <c r="AB10" s="55"/>
      <c r="AC10" s="51"/>
      <c r="AD10" s="51"/>
      <c r="AE10" s="55"/>
      <c r="AF10" s="51"/>
      <c r="AG10" s="51"/>
      <c r="AH10" s="56"/>
      <c r="AI10" s="56"/>
      <c r="AJ10" s="51"/>
      <c r="AK10" s="237"/>
    </row>
    <row r="11" spans="2:37" s="42" customFormat="1" ht="51.75" customHeight="1" x14ac:dyDescent="0.25">
      <c r="B11" s="57" t="s">
        <v>93</v>
      </c>
      <c r="C11" s="51"/>
      <c r="D11" s="51"/>
      <c r="E11" s="51"/>
      <c r="F11" s="134"/>
      <c r="G11" s="51"/>
      <c r="H11" s="51"/>
      <c r="I11" s="63"/>
      <c r="J11" s="64" t="s">
        <v>272</v>
      </c>
      <c r="K11" s="58" t="s">
        <v>273</v>
      </c>
      <c r="L11" s="58" t="s">
        <v>265</v>
      </c>
      <c r="M11" s="65" t="s">
        <v>274</v>
      </c>
      <c r="N11" s="51"/>
      <c r="O11" s="59"/>
      <c r="P11" s="51"/>
      <c r="Q11" s="51"/>
      <c r="R11" s="51"/>
      <c r="S11" s="54"/>
      <c r="T11" s="60"/>
      <c r="U11" s="60"/>
      <c r="V11" s="60"/>
      <c r="W11" s="60"/>
      <c r="X11" s="60"/>
      <c r="Y11" s="60"/>
      <c r="Z11" s="60"/>
      <c r="AA11" s="60"/>
      <c r="AB11" s="60"/>
      <c r="AC11" s="59"/>
      <c r="AD11" s="59"/>
      <c r="AE11" s="60"/>
      <c r="AF11" s="59"/>
      <c r="AG11" s="59"/>
      <c r="AH11" s="61"/>
      <c r="AI11" s="61"/>
      <c r="AJ11" s="59"/>
      <c r="AK11" s="237"/>
    </row>
    <row r="12" spans="2:37" s="42" customFormat="1" ht="75" customHeight="1" x14ac:dyDescent="0.25">
      <c r="B12" s="43" t="s">
        <v>95</v>
      </c>
      <c r="C12" s="44" t="s">
        <v>275</v>
      </c>
      <c r="D12" s="44" t="s">
        <v>342</v>
      </c>
      <c r="E12" s="44" t="s">
        <v>260</v>
      </c>
      <c r="F12" s="135" t="s">
        <v>276</v>
      </c>
      <c r="G12" s="44" t="s">
        <v>261</v>
      </c>
      <c r="H12" s="46" t="s">
        <v>79</v>
      </c>
      <c r="I12" s="46" t="s">
        <v>79</v>
      </c>
      <c r="J12" s="53" t="s">
        <v>268</v>
      </c>
      <c r="K12" s="52" t="s">
        <v>81</v>
      </c>
      <c r="L12" s="53" t="s">
        <v>262</v>
      </c>
      <c r="M12" s="51">
        <v>60</v>
      </c>
      <c r="N12" s="46" t="s">
        <v>82</v>
      </c>
      <c r="O12" s="62" t="s">
        <v>96</v>
      </c>
      <c r="P12" s="46" t="s">
        <v>84</v>
      </c>
      <c r="Q12" s="46" t="s">
        <v>85</v>
      </c>
      <c r="R12" s="46" t="s">
        <v>86</v>
      </c>
      <c r="S12" s="46" t="s">
        <v>134</v>
      </c>
      <c r="T12" s="55">
        <f>U12</f>
        <v>340000</v>
      </c>
      <c r="U12" s="55">
        <f>V12</f>
        <v>340000</v>
      </c>
      <c r="V12" s="55">
        <v>340000</v>
      </c>
      <c r="W12" s="55"/>
      <c r="X12" s="55"/>
      <c r="Y12" s="55"/>
      <c r="Z12" s="55"/>
      <c r="AA12" s="55"/>
      <c r="AB12" s="55">
        <v>60000</v>
      </c>
      <c r="AC12" s="51"/>
      <c r="AD12" s="51"/>
      <c r="AE12" s="55">
        <f>V12</f>
        <v>340000</v>
      </c>
      <c r="AF12" s="51"/>
      <c r="AG12" s="51"/>
      <c r="AH12" s="56" t="s">
        <v>277</v>
      </c>
      <c r="AI12" s="56" t="s">
        <v>269</v>
      </c>
      <c r="AJ12" s="110">
        <v>45384</v>
      </c>
      <c r="AK12" s="237" t="s">
        <v>773</v>
      </c>
    </row>
    <row r="13" spans="2:37" s="66" customFormat="1" ht="45" x14ac:dyDescent="0.25">
      <c r="B13" s="50" t="s">
        <v>95</v>
      </c>
      <c r="C13" s="67"/>
      <c r="D13" s="67"/>
      <c r="E13" s="67"/>
      <c r="F13" s="136"/>
      <c r="G13" s="51"/>
      <c r="H13" s="51"/>
      <c r="I13" s="63"/>
      <c r="J13" s="53" t="s">
        <v>278</v>
      </c>
      <c r="K13" s="68" t="s">
        <v>116</v>
      </c>
      <c r="L13" s="53" t="s">
        <v>107</v>
      </c>
      <c r="M13" s="67">
        <v>160</v>
      </c>
      <c r="N13" s="69"/>
      <c r="O13" s="67"/>
      <c r="P13" s="51"/>
      <c r="Q13" s="51"/>
      <c r="R13" s="51"/>
      <c r="S13" s="54"/>
      <c r="T13" s="55"/>
      <c r="U13" s="55"/>
      <c r="V13" s="55"/>
      <c r="W13" s="55"/>
      <c r="X13" s="55"/>
      <c r="Y13" s="55"/>
      <c r="Z13" s="55"/>
      <c r="AA13" s="55"/>
      <c r="AB13" s="55"/>
      <c r="AC13" s="51"/>
      <c r="AD13" s="51"/>
      <c r="AE13" s="55"/>
      <c r="AF13" s="51"/>
      <c r="AG13" s="51"/>
      <c r="AH13" s="56"/>
      <c r="AI13" s="56"/>
      <c r="AJ13" s="51"/>
      <c r="AK13" s="238"/>
    </row>
    <row r="14" spans="2:37" s="66" customFormat="1" ht="30" x14ac:dyDescent="0.25">
      <c r="B14" s="57" t="s">
        <v>95</v>
      </c>
      <c r="C14" s="65"/>
      <c r="D14" s="65"/>
      <c r="E14" s="65"/>
      <c r="F14" s="137"/>
      <c r="G14" s="59"/>
      <c r="H14" s="59"/>
      <c r="I14" s="71"/>
      <c r="J14" s="64" t="s">
        <v>90</v>
      </c>
      <c r="K14" s="70" t="s">
        <v>273</v>
      </c>
      <c r="L14" s="58" t="s">
        <v>265</v>
      </c>
      <c r="M14" s="65">
        <v>900</v>
      </c>
      <c r="N14" s="72"/>
      <c r="O14" s="65"/>
      <c r="P14" s="59"/>
      <c r="Q14" s="59"/>
      <c r="R14" s="59"/>
      <c r="S14" s="73"/>
      <c r="T14" s="60"/>
      <c r="U14" s="60"/>
      <c r="V14" s="60"/>
      <c r="W14" s="60"/>
      <c r="X14" s="60"/>
      <c r="Y14" s="60"/>
      <c r="Z14" s="60"/>
      <c r="AA14" s="60"/>
      <c r="AB14" s="60"/>
      <c r="AC14" s="59"/>
      <c r="AD14" s="59"/>
      <c r="AE14" s="60"/>
      <c r="AF14" s="59"/>
      <c r="AG14" s="59"/>
      <c r="AH14" s="61"/>
      <c r="AI14" s="61"/>
      <c r="AJ14" s="59"/>
      <c r="AK14" s="238"/>
    </row>
    <row r="15" spans="2:37" s="66" customFormat="1" ht="74.25" customHeight="1" x14ac:dyDescent="0.25">
      <c r="B15" s="74" t="s">
        <v>98</v>
      </c>
      <c r="C15" s="44" t="s">
        <v>279</v>
      </c>
      <c r="D15" s="44" t="s">
        <v>342</v>
      </c>
      <c r="E15" s="44" t="s">
        <v>260</v>
      </c>
      <c r="F15" s="138" t="s">
        <v>280</v>
      </c>
      <c r="G15" s="44" t="s">
        <v>261</v>
      </c>
      <c r="H15" s="46" t="s">
        <v>79</v>
      </c>
      <c r="I15" s="46" t="s">
        <v>79</v>
      </c>
      <c r="J15" s="53" t="s">
        <v>268</v>
      </c>
      <c r="K15" s="52" t="s">
        <v>81</v>
      </c>
      <c r="L15" s="53" t="s">
        <v>262</v>
      </c>
      <c r="M15" s="165">
        <v>1062</v>
      </c>
      <c r="N15" s="67"/>
      <c r="O15" s="62" t="s">
        <v>94</v>
      </c>
      <c r="P15" s="46" t="s">
        <v>84</v>
      </c>
      <c r="Q15" s="46" t="s">
        <v>85</v>
      </c>
      <c r="R15" s="46" t="s">
        <v>86</v>
      </c>
      <c r="S15" s="46" t="s">
        <v>134</v>
      </c>
      <c r="T15" s="55">
        <f>U15</f>
        <v>1500000</v>
      </c>
      <c r="U15" s="55">
        <f>V15</f>
        <v>1500000</v>
      </c>
      <c r="V15" s="55">
        <v>1500000</v>
      </c>
      <c r="W15" s="55"/>
      <c r="X15" s="55"/>
      <c r="Y15" s="55"/>
      <c r="Z15" s="55"/>
      <c r="AA15" s="55"/>
      <c r="AB15" s="55">
        <v>264706</v>
      </c>
      <c r="AC15" s="46" t="s">
        <v>87</v>
      </c>
      <c r="AD15" s="51"/>
      <c r="AE15" s="55">
        <f>V15</f>
        <v>1500000</v>
      </c>
      <c r="AF15" s="51"/>
      <c r="AG15" s="51"/>
      <c r="AH15" s="49">
        <v>45352</v>
      </c>
      <c r="AI15" s="49">
        <v>45443</v>
      </c>
      <c r="AJ15" s="110">
        <v>45364</v>
      </c>
      <c r="AK15" s="237" t="s">
        <v>773</v>
      </c>
    </row>
    <row r="16" spans="2:37" s="66" customFormat="1" ht="45" x14ac:dyDescent="0.25">
      <c r="B16" s="76" t="s">
        <v>98</v>
      </c>
      <c r="C16" s="67"/>
      <c r="D16" s="67"/>
      <c r="E16" s="67"/>
      <c r="F16" s="136"/>
      <c r="G16" s="51"/>
      <c r="H16" s="51"/>
      <c r="I16" s="51"/>
      <c r="J16" s="53" t="s">
        <v>281</v>
      </c>
      <c r="K16" s="52" t="s">
        <v>116</v>
      </c>
      <c r="L16" s="53" t="s">
        <v>107</v>
      </c>
      <c r="M16" s="75">
        <v>2488</v>
      </c>
      <c r="N16" s="67"/>
      <c r="O16" s="67"/>
      <c r="P16" s="51"/>
      <c r="Q16" s="51"/>
      <c r="R16" s="51"/>
      <c r="S16" s="54"/>
      <c r="T16" s="55"/>
      <c r="U16" s="55"/>
      <c r="V16" s="55"/>
      <c r="W16" s="55"/>
      <c r="X16" s="55"/>
      <c r="Y16" s="55"/>
      <c r="Z16" s="55"/>
      <c r="AA16" s="55"/>
      <c r="AB16" s="55"/>
      <c r="AC16" s="51"/>
      <c r="AD16" s="51"/>
      <c r="AE16" s="55"/>
      <c r="AF16" s="51"/>
      <c r="AG16" s="51"/>
      <c r="AH16" s="56"/>
      <c r="AI16" s="56"/>
      <c r="AJ16" s="51"/>
      <c r="AK16" s="238"/>
    </row>
    <row r="17" spans="2:39" s="66" customFormat="1" ht="30" x14ac:dyDescent="0.25">
      <c r="B17" s="77" t="s">
        <v>98</v>
      </c>
      <c r="C17" s="65"/>
      <c r="D17" s="65"/>
      <c r="E17" s="65"/>
      <c r="F17" s="137"/>
      <c r="G17" s="59"/>
      <c r="H17" s="59"/>
      <c r="I17" s="59"/>
      <c r="J17" s="64" t="s">
        <v>118</v>
      </c>
      <c r="K17" s="58" t="s">
        <v>273</v>
      </c>
      <c r="L17" s="58" t="s">
        <v>265</v>
      </c>
      <c r="M17" s="78">
        <v>2488</v>
      </c>
      <c r="N17" s="65"/>
      <c r="O17" s="65"/>
      <c r="P17" s="59"/>
      <c r="Q17" s="59"/>
      <c r="R17" s="59"/>
      <c r="S17" s="73"/>
      <c r="T17" s="60"/>
      <c r="U17" s="60"/>
      <c r="V17" s="60"/>
      <c r="W17" s="60"/>
      <c r="X17" s="60"/>
      <c r="Y17" s="60"/>
      <c r="Z17" s="60"/>
      <c r="AA17" s="60"/>
      <c r="AB17" s="60"/>
      <c r="AC17" s="59"/>
      <c r="AD17" s="59"/>
      <c r="AE17" s="60"/>
      <c r="AF17" s="59"/>
      <c r="AG17" s="59"/>
      <c r="AH17" s="61"/>
      <c r="AI17" s="61"/>
      <c r="AJ17" s="59"/>
      <c r="AK17" s="238"/>
    </row>
    <row r="18" spans="2:39" s="66" customFormat="1" ht="114.75" customHeight="1" x14ac:dyDescent="0.25">
      <c r="B18" s="74" t="s">
        <v>101</v>
      </c>
      <c r="C18" s="44" t="s">
        <v>282</v>
      </c>
      <c r="D18" s="44" t="s">
        <v>342</v>
      </c>
      <c r="E18" s="44" t="s">
        <v>260</v>
      </c>
      <c r="F18" s="135" t="s">
        <v>283</v>
      </c>
      <c r="G18" s="44" t="s">
        <v>261</v>
      </c>
      <c r="H18" s="46" t="s">
        <v>79</v>
      </c>
      <c r="I18" s="46" t="s">
        <v>79</v>
      </c>
      <c r="J18" s="45" t="s">
        <v>284</v>
      </c>
      <c r="K18" s="45" t="s">
        <v>285</v>
      </c>
      <c r="L18" s="45" t="s">
        <v>120</v>
      </c>
      <c r="M18" s="46">
        <v>672</v>
      </c>
      <c r="N18" s="79" t="s">
        <v>82</v>
      </c>
      <c r="O18" s="44" t="s">
        <v>83</v>
      </c>
      <c r="P18" s="46" t="s">
        <v>84</v>
      </c>
      <c r="Q18" s="46" t="s">
        <v>85</v>
      </c>
      <c r="R18" s="46" t="s">
        <v>86</v>
      </c>
      <c r="S18" s="46" t="s">
        <v>134</v>
      </c>
      <c r="T18" s="48">
        <f>U18</f>
        <v>1157616</v>
      </c>
      <c r="U18" s="48">
        <f>V18</f>
        <v>1157616</v>
      </c>
      <c r="V18" s="48">
        <v>1157616</v>
      </c>
      <c r="W18" s="55"/>
      <c r="X18" s="55"/>
      <c r="Y18" s="55"/>
      <c r="Z18" s="55"/>
      <c r="AA18" s="55"/>
      <c r="AB18" s="48">
        <v>204286</v>
      </c>
      <c r="AC18" s="46" t="s">
        <v>87</v>
      </c>
      <c r="AD18" s="46"/>
      <c r="AE18" s="48">
        <f>V18</f>
        <v>1157616</v>
      </c>
      <c r="AF18" s="46"/>
      <c r="AG18" s="46"/>
      <c r="AH18" s="49" t="s">
        <v>286</v>
      </c>
      <c r="AI18" s="49" t="s">
        <v>270</v>
      </c>
      <c r="AJ18" s="111">
        <v>45364</v>
      </c>
      <c r="AK18" s="237" t="s">
        <v>773</v>
      </c>
    </row>
    <row r="19" spans="2:39" s="66" customFormat="1" ht="29.25" customHeight="1" x14ac:dyDescent="0.25">
      <c r="B19" s="76" t="s">
        <v>101</v>
      </c>
      <c r="C19" s="62"/>
      <c r="D19" s="62"/>
      <c r="E19" s="62"/>
      <c r="F19" s="138"/>
      <c r="G19" s="62"/>
      <c r="H19" s="51"/>
      <c r="I19" s="51"/>
      <c r="J19" s="53" t="s">
        <v>287</v>
      </c>
      <c r="K19" s="53" t="s">
        <v>91</v>
      </c>
      <c r="L19" s="53" t="s">
        <v>113</v>
      </c>
      <c r="M19" s="75">
        <v>2147</v>
      </c>
      <c r="N19" s="67"/>
      <c r="O19" s="67"/>
      <c r="P19" s="51"/>
      <c r="Q19" s="51"/>
      <c r="R19" s="51"/>
      <c r="S19" s="54"/>
      <c r="T19" s="55"/>
      <c r="U19" s="55"/>
      <c r="V19" s="55"/>
      <c r="W19" s="55"/>
      <c r="X19" s="55"/>
      <c r="Y19" s="55"/>
      <c r="Z19" s="55"/>
      <c r="AA19" s="55"/>
      <c r="AB19" s="55"/>
      <c r="AC19" s="51"/>
      <c r="AD19" s="51"/>
      <c r="AE19" s="55"/>
      <c r="AF19" s="51"/>
      <c r="AG19" s="51"/>
      <c r="AH19" s="56"/>
      <c r="AI19" s="56"/>
      <c r="AJ19" s="51"/>
      <c r="AK19" s="238"/>
    </row>
    <row r="20" spans="2:39" s="66" customFormat="1" ht="45" x14ac:dyDescent="0.25">
      <c r="B20" s="76" t="s">
        <v>101</v>
      </c>
      <c r="C20" s="62"/>
      <c r="D20" s="62"/>
      <c r="E20" s="62"/>
      <c r="F20" s="138"/>
      <c r="G20" s="62"/>
      <c r="H20" s="51"/>
      <c r="I20" s="51"/>
      <c r="J20" s="53" t="s">
        <v>281</v>
      </c>
      <c r="K20" s="53" t="s">
        <v>88</v>
      </c>
      <c r="L20" s="53" t="s">
        <v>288</v>
      </c>
      <c r="M20" s="75">
        <v>1718</v>
      </c>
      <c r="N20" s="67"/>
      <c r="O20" s="67"/>
      <c r="P20" s="51"/>
      <c r="Q20" s="51"/>
      <c r="R20" s="51"/>
      <c r="S20" s="54"/>
      <c r="T20" s="55"/>
      <c r="U20" s="55"/>
      <c r="V20" s="55"/>
      <c r="W20" s="55"/>
      <c r="X20" s="55"/>
      <c r="Y20" s="55"/>
      <c r="Z20" s="55"/>
      <c r="AA20" s="55"/>
      <c r="AB20" s="55"/>
      <c r="AC20" s="51"/>
      <c r="AD20" s="51"/>
      <c r="AE20" s="55"/>
      <c r="AF20" s="51"/>
      <c r="AG20" s="51"/>
      <c r="AH20" s="56"/>
      <c r="AI20" s="56"/>
      <c r="AJ20" s="51"/>
      <c r="AK20" s="238"/>
    </row>
    <row r="21" spans="2:39" s="80" customFormat="1" ht="44.25" customHeight="1" x14ac:dyDescent="0.25">
      <c r="B21" s="76" t="s">
        <v>101</v>
      </c>
      <c r="C21" s="67"/>
      <c r="D21" s="67"/>
      <c r="E21" s="67"/>
      <c r="F21" s="138"/>
      <c r="G21" s="51"/>
      <c r="H21" s="51"/>
      <c r="I21" s="51"/>
      <c r="J21" s="53" t="s">
        <v>289</v>
      </c>
      <c r="K21" s="53" t="s">
        <v>106</v>
      </c>
      <c r="L21" s="53" t="s">
        <v>288</v>
      </c>
      <c r="M21" s="51">
        <v>449</v>
      </c>
      <c r="N21" s="67"/>
      <c r="O21" s="67"/>
      <c r="P21" s="51"/>
      <c r="Q21" s="51"/>
      <c r="R21" s="51"/>
      <c r="S21" s="54"/>
      <c r="T21" s="51"/>
      <c r="U21" s="51"/>
      <c r="V21" s="51"/>
      <c r="W21" s="51"/>
      <c r="X21" s="51"/>
      <c r="Y21" s="51"/>
      <c r="Z21" s="51"/>
      <c r="AA21" s="51"/>
      <c r="AB21" s="51"/>
      <c r="AC21" s="51"/>
      <c r="AD21" s="51"/>
      <c r="AE21" s="55"/>
      <c r="AF21" s="51"/>
      <c r="AG21" s="51"/>
      <c r="AH21" s="56"/>
      <c r="AI21" s="56"/>
      <c r="AJ21" s="51"/>
      <c r="AK21" s="94"/>
    </row>
    <row r="22" spans="2:39" s="80" customFormat="1" ht="45" x14ac:dyDescent="0.25">
      <c r="B22" s="77" t="s">
        <v>101</v>
      </c>
      <c r="C22" s="65"/>
      <c r="D22" s="65"/>
      <c r="E22" s="65"/>
      <c r="F22" s="139"/>
      <c r="G22" s="51"/>
      <c r="H22" s="51"/>
      <c r="I22" s="51"/>
      <c r="J22" s="64" t="s">
        <v>111</v>
      </c>
      <c r="K22" s="64" t="s">
        <v>290</v>
      </c>
      <c r="L22" s="64" t="s">
        <v>113</v>
      </c>
      <c r="M22" s="59">
        <v>561</v>
      </c>
      <c r="N22" s="67"/>
      <c r="O22" s="65"/>
      <c r="P22" s="59"/>
      <c r="Q22" s="59"/>
      <c r="R22" s="59"/>
      <c r="S22" s="73"/>
      <c r="T22" s="59"/>
      <c r="U22" s="59"/>
      <c r="V22" s="59"/>
      <c r="W22" s="81"/>
      <c r="X22" s="81"/>
      <c r="Y22" s="81"/>
      <c r="Z22" s="81"/>
      <c r="AA22" s="81"/>
      <c r="AB22" s="81"/>
      <c r="AC22" s="81"/>
      <c r="AD22" s="81"/>
      <c r="AE22" s="82"/>
      <c r="AF22" s="81"/>
      <c r="AG22" s="81"/>
      <c r="AH22" s="83"/>
      <c r="AI22" s="83"/>
      <c r="AJ22" s="81"/>
      <c r="AK22" s="94"/>
    </row>
    <row r="23" spans="2:39" s="80" customFormat="1" ht="60" customHeight="1" x14ac:dyDescent="0.25">
      <c r="B23" s="74" t="s">
        <v>103</v>
      </c>
      <c r="C23" s="44" t="s">
        <v>291</v>
      </c>
      <c r="D23" s="44" t="s">
        <v>342</v>
      </c>
      <c r="E23" s="44" t="s">
        <v>260</v>
      </c>
      <c r="F23" s="135" t="s">
        <v>292</v>
      </c>
      <c r="G23" s="44" t="s">
        <v>261</v>
      </c>
      <c r="H23" s="46" t="s">
        <v>79</v>
      </c>
      <c r="I23" s="46" t="s">
        <v>79</v>
      </c>
      <c r="J23" s="45" t="s">
        <v>268</v>
      </c>
      <c r="K23" s="45" t="s">
        <v>81</v>
      </c>
      <c r="L23" s="45" t="s">
        <v>120</v>
      </c>
      <c r="M23" s="44">
        <v>339</v>
      </c>
      <c r="N23" s="79" t="s">
        <v>82</v>
      </c>
      <c r="O23" s="62" t="s">
        <v>100</v>
      </c>
      <c r="P23" s="46" t="s">
        <v>84</v>
      </c>
      <c r="Q23" s="46" t="s">
        <v>85</v>
      </c>
      <c r="R23" s="46" t="s">
        <v>86</v>
      </c>
      <c r="S23" s="46" t="s">
        <v>134</v>
      </c>
      <c r="T23" s="55">
        <f>U23</f>
        <v>1459450</v>
      </c>
      <c r="U23" s="55">
        <f>V23</f>
        <v>1459450</v>
      </c>
      <c r="V23" s="55">
        <v>1459450</v>
      </c>
      <c r="W23" s="51"/>
      <c r="X23" s="51"/>
      <c r="Y23" s="51"/>
      <c r="Z23" s="51"/>
      <c r="AA23" s="51"/>
      <c r="AB23" s="55">
        <v>257550</v>
      </c>
      <c r="AC23" s="51"/>
      <c r="AD23" s="51"/>
      <c r="AE23" s="55">
        <f>V23</f>
        <v>1459450</v>
      </c>
      <c r="AF23" s="51"/>
      <c r="AG23" s="51"/>
      <c r="AH23" s="184" t="s">
        <v>263</v>
      </c>
      <c r="AI23" s="101">
        <v>45901</v>
      </c>
      <c r="AJ23" s="185">
        <v>45632</v>
      </c>
      <c r="AK23" s="237" t="s">
        <v>773</v>
      </c>
    </row>
    <row r="24" spans="2:39" s="80" customFormat="1" ht="46.5" customHeight="1" x14ac:dyDescent="0.25">
      <c r="B24" s="76" t="s">
        <v>103</v>
      </c>
      <c r="C24" s="67"/>
      <c r="D24" s="67"/>
      <c r="E24" s="67"/>
      <c r="F24" s="136"/>
      <c r="G24" s="51"/>
      <c r="H24" s="51"/>
      <c r="I24" s="51"/>
      <c r="J24" s="53" t="s">
        <v>281</v>
      </c>
      <c r="K24" s="53" t="s">
        <v>88</v>
      </c>
      <c r="L24" s="53" t="s">
        <v>288</v>
      </c>
      <c r="M24" s="62">
        <v>1080</v>
      </c>
      <c r="N24" s="67"/>
      <c r="O24" s="67"/>
      <c r="P24" s="51"/>
      <c r="Q24" s="51"/>
      <c r="R24" s="51"/>
      <c r="S24" s="54"/>
      <c r="T24" s="51"/>
      <c r="U24" s="51"/>
      <c r="V24" s="51"/>
      <c r="W24" s="51"/>
      <c r="X24" s="51"/>
      <c r="Y24" s="51"/>
      <c r="Z24" s="51"/>
      <c r="AA24" s="51"/>
      <c r="AB24" s="51"/>
      <c r="AC24" s="51"/>
      <c r="AD24" s="51"/>
      <c r="AE24" s="55"/>
      <c r="AF24" s="51"/>
      <c r="AG24" s="51"/>
      <c r="AH24" s="56"/>
      <c r="AI24" s="56"/>
      <c r="AJ24" s="51"/>
      <c r="AK24" s="94"/>
    </row>
    <row r="25" spans="2:39" s="80" customFormat="1" ht="33.75" customHeight="1" x14ac:dyDescent="0.25">
      <c r="B25" s="77" t="s">
        <v>103</v>
      </c>
      <c r="C25" s="65"/>
      <c r="D25" s="65"/>
      <c r="E25" s="65"/>
      <c r="F25" s="137"/>
      <c r="G25" s="59"/>
      <c r="H25" s="59"/>
      <c r="I25" s="59"/>
      <c r="J25" s="64" t="s">
        <v>294</v>
      </c>
      <c r="K25" s="64" t="s">
        <v>273</v>
      </c>
      <c r="L25" s="64" t="s">
        <v>113</v>
      </c>
      <c r="M25" s="84">
        <v>2600</v>
      </c>
      <c r="N25" s="65"/>
      <c r="O25" s="65"/>
      <c r="P25" s="59"/>
      <c r="Q25" s="59"/>
      <c r="R25" s="59"/>
      <c r="S25" s="73"/>
      <c r="T25" s="59"/>
      <c r="U25" s="59"/>
      <c r="V25" s="59"/>
      <c r="W25" s="59"/>
      <c r="X25" s="59"/>
      <c r="Y25" s="59"/>
      <c r="Z25" s="59"/>
      <c r="AA25" s="59"/>
      <c r="AB25" s="59"/>
      <c r="AC25" s="59"/>
      <c r="AD25" s="59"/>
      <c r="AE25" s="60"/>
      <c r="AF25" s="59"/>
      <c r="AG25" s="59"/>
      <c r="AH25" s="61"/>
      <c r="AI25" s="61"/>
      <c r="AJ25" s="59"/>
      <c r="AK25" s="94"/>
    </row>
    <row r="26" spans="2:39" s="80" customFormat="1" ht="87.75" customHeight="1" x14ac:dyDescent="0.25">
      <c r="B26" s="74" t="s">
        <v>114</v>
      </c>
      <c r="C26" s="44" t="s">
        <v>295</v>
      </c>
      <c r="D26" s="44" t="s">
        <v>342</v>
      </c>
      <c r="E26" s="44" t="s">
        <v>260</v>
      </c>
      <c r="F26" s="138" t="s">
        <v>296</v>
      </c>
      <c r="G26" s="44" t="s">
        <v>261</v>
      </c>
      <c r="H26" s="46" t="s">
        <v>79</v>
      </c>
      <c r="I26" s="46" t="s">
        <v>79</v>
      </c>
      <c r="J26" s="45" t="s">
        <v>268</v>
      </c>
      <c r="K26" s="53" t="s">
        <v>81</v>
      </c>
      <c r="L26" s="53" t="s">
        <v>120</v>
      </c>
      <c r="M26" s="183">
        <v>30</v>
      </c>
      <c r="N26" s="67" t="s">
        <v>82</v>
      </c>
      <c r="O26" s="62" t="s">
        <v>97</v>
      </c>
      <c r="P26" s="46" t="s">
        <v>84</v>
      </c>
      <c r="Q26" s="46" t="s">
        <v>85</v>
      </c>
      <c r="R26" s="46" t="s">
        <v>86</v>
      </c>
      <c r="S26" s="46" t="s">
        <v>134</v>
      </c>
      <c r="T26" s="55">
        <f>U26</f>
        <v>255000</v>
      </c>
      <c r="U26" s="55">
        <v>255000</v>
      </c>
      <c r="V26" s="55">
        <v>255000</v>
      </c>
      <c r="W26" s="51"/>
      <c r="X26" s="51"/>
      <c r="Y26" s="51"/>
      <c r="Z26" s="51"/>
      <c r="AA26" s="51"/>
      <c r="AB26" s="48">
        <v>45000</v>
      </c>
      <c r="AC26" s="46" t="s">
        <v>87</v>
      </c>
      <c r="AD26" s="51"/>
      <c r="AE26" s="55">
        <f>U26</f>
        <v>255000</v>
      </c>
      <c r="AF26" s="51"/>
      <c r="AG26" s="51"/>
      <c r="AH26" s="49">
        <v>45536</v>
      </c>
      <c r="AI26" s="90" t="s">
        <v>571</v>
      </c>
      <c r="AJ26" s="110">
        <v>45565</v>
      </c>
      <c r="AK26" s="237" t="s">
        <v>773</v>
      </c>
    </row>
    <row r="27" spans="2:39" s="80" customFormat="1" ht="45" x14ac:dyDescent="0.25">
      <c r="B27" s="76" t="s">
        <v>114</v>
      </c>
      <c r="C27" s="67"/>
      <c r="D27" s="67"/>
      <c r="E27" s="67"/>
      <c r="F27" s="136"/>
      <c r="G27" s="51"/>
      <c r="H27" s="51"/>
      <c r="I27" s="51"/>
      <c r="J27" s="53" t="s">
        <v>281</v>
      </c>
      <c r="K27" s="53" t="s">
        <v>116</v>
      </c>
      <c r="L27" s="53" t="s">
        <v>288</v>
      </c>
      <c r="M27" s="186">
        <v>133</v>
      </c>
      <c r="N27" s="67"/>
      <c r="O27" s="67"/>
      <c r="P27" s="51"/>
      <c r="Q27" s="51"/>
      <c r="R27" s="51"/>
      <c r="S27" s="54"/>
      <c r="T27" s="51"/>
      <c r="U27" s="51"/>
      <c r="V27" s="51"/>
      <c r="W27" s="51"/>
      <c r="X27" s="51"/>
      <c r="Y27" s="51"/>
      <c r="Z27" s="51"/>
      <c r="AA27" s="51"/>
      <c r="AB27" s="51"/>
      <c r="AC27" s="51"/>
      <c r="AD27" s="51"/>
      <c r="AE27" s="55"/>
      <c r="AF27" s="51"/>
      <c r="AG27" s="51"/>
      <c r="AH27" s="56"/>
      <c r="AI27" s="56"/>
      <c r="AJ27" s="51"/>
      <c r="AK27" s="94"/>
    </row>
    <row r="28" spans="2:39" s="80" customFormat="1" ht="30" x14ac:dyDescent="0.25">
      <c r="B28" s="76" t="s">
        <v>114</v>
      </c>
      <c r="C28" s="67"/>
      <c r="D28" s="67"/>
      <c r="E28" s="67"/>
      <c r="F28" s="136"/>
      <c r="G28" s="51"/>
      <c r="H28" s="51"/>
      <c r="I28" s="51"/>
      <c r="J28" s="64" t="s">
        <v>90</v>
      </c>
      <c r="K28" s="64" t="s">
        <v>273</v>
      </c>
      <c r="L28" s="64" t="s">
        <v>113</v>
      </c>
      <c r="M28" s="186">
        <v>192</v>
      </c>
      <c r="N28" s="67"/>
      <c r="O28" s="67"/>
      <c r="P28" s="51"/>
      <c r="Q28" s="51"/>
      <c r="R28" s="51"/>
      <c r="S28" s="54"/>
      <c r="T28" s="51"/>
      <c r="U28" s="51"/>
      <c r="V28" s="51"/>
      <c r="W28" s="51"/>
      <c r="X28" s="51"/>
      <c r="Y28" s="51"/>
      <c r="Z28" s="51"/>
      <c r="AA28" s="51"/>
      <c r="AB28" s="51"/>
      <c r="AC28" s="51"/>
      <c r="AD28" s="51"/>
      <c r="AE28" s="55"/>
      <c r="AF28" s="51"/>
      <c r="AG28" s="51"/>
      <c r="AH28" s="56"/>
      <c r="AI28" s="56"/>
      <c r="AJ28" s="51"/>
      <c r="AK28" s="94"/>
    </row>
    <row r="29" spans="2:39" s="80" customFormat="1" ht="99.75" customHeight="1" x14ac:dyDescent="0.25">
      <c r="B29" s="74" t="s">
        <v>123</v>
      </c>
      <c r="C29" s="44" t="s">
        <v>297</v>
      </c>
      <c r="D29" s="44" t="s">
        <v>344</v>
      </c>
      <c r="E29" s="44" t="s">
        <v>104</v>
      </c>
      <c r="F29" s="132" t="s">
        <v>572</v>
      </c>
      <c r="G29" s="44" t="s">
        <v>261</v>
      </c>
      <c r="H29" s="46" t="s">
        <v>79</v>
      </c>
      <c r="I29" s="46" t="s">
        <v>79</v>
      </c>
      <c r="J29" s="45" t="s">
        <v>304</v>
      </c>
      <c r="K29" s="47" t="s">
        <v>112</v>
      </c>
      <c r="L29" s="47" t="s">
        <v>113</v>
      </c>
      <c r="M29" s="44">
        <v>287</v>
      </c>
      <c r="N29" s="166" t="s">
        <v>82</v>
      </c>
      <c r="O29" s="44" t="s">
        <v>102</v>
      </c>
      <c r="P29" s="47" t="s">
        <v>84</v>
      </c>
      <c r="Q29" s="47" t="s">
        <v>85</v>
      </c>
      <c r="R29" s="47" t="s">
        <v>86</v>
      </c>
      <c r="S29" s="47" t="s">
        <v>134</v>
      </c>
      <c r="T29" s="89">
        <v>539529</v>
      </c>
      <c r="U29" s="89">
        <v>539529</v>
      </c>
      <c r="V29" s="89">
        <v>539529</v>
      </c>
      <c r="W29" s="48"/>
      <c r="X29" s="48"/>
      <c r="Y29" s="48"/>
      <c r="Z29" s="48"/>
      <c r="AA29" s="48"/>
      <c r="AB29" s="89">
        <v>95211</v>
      </c>
      <c r="AC29" s="46" t="s">
        <v>87</v>
      </c>
      <c r="AD29" s="48"/>
      <c r="AE29" s="89">
        <f>V29</f>
        <v>539529</v>
      </c>
      <c r="AF29" s="48"/>
      <c r="AG29" s="46"/>
      <c r="AH29" s="49" t="s">
        <v>263</v>
      </c>
      <c r="AI29" s="49" t="s">
        <v>343</v>
      </c>
      <c r="AJ29" s="111">
        <v>45646</v>
      </c>
      <c r="AK29" s="237" t="s">
        <v>773</v>
      </c>
      <c r="AM29" s="85"/>
    </row>
    <row r="30" spans="2:39" s="80" customFormat="1" ht="30.75" customHeight="1" x14ac:dyDescent="0.25">
      <c r="B30" s="76" t="s">
        <v>123</v>
      </c>
      <c r="C30" s="67"/>
      <c r="D30" s="62"/>
      <c r="E30" s="62"/>
      <c r="F30" s="138"/>
      <c r="G30" s="86"/>
      <c r="H30" s="67"/>
      <c r="I30" s="67"/>
      <c r="J30" s="53" t="s">
        <v>301</v>
      </c>
      <c r="K30" s="52" t="s">
        <v>119</v>
      </c>
      <c r="L30" s="53" t="s">
        <v>120</v>
      </c>
      <c r="M30" s="42">
        <v>29</v>
      </c>
      <c r="N30" s="87"/>
      <c r="O30" s="67"/>
      <c r="P30" s="52"/>
      <c r="Q30" s="52"/>
      <c r="R30" s="52"/>
      <c r="S30" s="52"/>
      <c r="T30" s="51"/>
      <c r="U30" s="55"/>
      <c r="V30" s="55"/>
      <c r="W30" s="55"/>
      <c r="X30" s="55"/>
      <c r="Y30" s="55"/>
      <c r="Z30" s="55"/>
      <c r="AA30" s="55"/>
      <c r="AB30" s="55"/>
      <c r="AC30" s="55"/>
      <c r="AD30" s="55"/>
      <c r="AE30" s="55"/>
      <c r="AF30" s="55"/>
      <c r="AG30" s="51"/>
      <c r="AH30" s="56"/>
      <c r="AI30" s="56"/>
      <c r="AJ30" s="51"/>
      <c r="AK30" s="94"/>
      <c r="AM30" s="85"/>
    </row>
    <row r="31" spans="2:39" s="80" customFormat="1" ht="54" customHeight="1" x14ac:dyDescent="0.25">
      <c r="B31" s="76" t="s">
        <v>123</v>
      </c>
      <c r="C31" s="67"/>
      <c r="D31" s="62"/>
      <c r="E31" s="62"/>
      <c r="F31" s="138"/>
      <c r="G31" s="86"/>
      <c r="H31" s="67"/>
      <c r="I31" s="67"/>
      <c r="J31" s="53" t="s">
        <v>302</v>
      </c>
      <c r="K31" s="52" t="s">
        <v>122</v>
      </c>
      <c r="L31" s="52" t="s">
        <v>110</v>
      </c>
      <c r="M31" s="51">
        <v>1</v>
      </c>
      <c r="N31" s="67"/>
      <c r="O31" s="67"/>
      <c r="P31" s="52"/>
      <c r="Q31" s="52"/>
      <c r="R31" s="52"/>
      <c r="S31" s="52"/>
      <c r="T31" s="51"/>
      <c r="U31" s="55"/>
      <c r="V31" s="55"/>
      <c r="W31" s="55"/>
      <c r="X31" s="55"/>
      <c r="Y31" s="55"/>
      <c r="Z31" s="55"/>
      <c r="AA31" s="55"/>
      <c r="AB31" s="55"/>
      <c r="AC31" s="55"/>
      <c r="AD31" s="55"/>
      <c r="AE31" s="55"/>
      <c r="AF31" s="55"/>
      <c r="AG31" s="51"/>
      <c r="AH31" s="56"/>
      <c r="AI31" s="56"/>
      <c r="AJ31" s="51"/>
      <c r="AK31" s="94"/>
      <c r="AM31" s="85"/>
    </row>
    <row r="32" spans="2:39" s="80" customFormat="1" ht="45" x14ac:dyDescent="0.25">
      <c r="B32" s="76" t="s">
        <v>123</v>
      </c>
      <c r="C32" s="67"/>
      <c r="D32" s="62"/>
      <c r="E32" s="62"/>
      <c r="F32" s="138"/>
      <c r="G32" s="86"/>
      <c r="H32" s="67"/>
      <c r="I32" s="67"/>
      <c r="J32" s="53" t="s">
        <v>303</v>
      </c>
      <c r="K32" s="52" t="s">
        <v>106</v>
      </c>
      <c r="L32" s="53" t="s">
        <v>107</v>
      </c>
      <c r="M32" s="62">
        <v>274</v>
      </c>
      <c r="N32" s="87"/>
      <c r="O32" s="67"/>
      <c r="P32" s="52"/>
      <c r="Q32" s="52"/>
      <c r="R32" s="52"/>
      <c r="S32" s="52"/>
      <c r="T32" s="51"/>
      <c r="U32" s="55"/>
      <c r="V32" s="55"/>
      <c r="W32" s="55"/>
      <c r="X32" s="55"/>
      <c r="Y32" s="55"/>
      <c r="Z32" s="55"/>
      <c r="AA32" s="55"/>
      <c r="AB32" s="55"/>
      <c r="AC32" s="55"/>
      <c r="AD32" s="55"/>
      <c r="AE32" s="55"/>
      <c r="AF32" s="55"/>
      <c r="AG32" s="51"/>
      <c r="AH32" s="56"/>
      <c r="AI32" s="56"/>
      <c r="AJ32" s="51"/>
      <c r="AK32" s="94"/>
      <c r="AM32" s="85"/>
    </row>
    <row r="33" spans="2:39" s="80" customFormat="1" ht="30" x14ac:dyDescent="0.25">
      <c r="B33" s="76" t="s">
        <v>123</v>
      </c>
      <c r="C33" s="67"/>
      <c r="D33" s="62"/>
      <c r="E33" s="62"/>
      <c r="F33" s="138"/>
      <c r="G33" s="86"/>
      <c r="H33" s="67"/>
      <c r="I33" s="67"/>
      <c r="J33" s="53" t="s">
        <v>108</v>
      </c>
      <c r="K33" s="52" t="s">
        <v>109</v>
      </c>
      <c r="L33" s="52" t="s">
        <v>110</v>
      </c>
      <c r="M33" s="62">
        <v>60</v>
      </c>
      <c r="N33" s="67"/>
      <c r="O33" s="67"/>
      <c r="P33" s="52"/>
      <c r="Q33" s="52"/>
      <c r="R33" s="52"/>
      <c r="S33" s="52"/>
      <c r="T33" s="51"/>
      <c r="U33" s="55"/>
      <c r="V33" s="55"/>
      <c r="W33" s="55"/>
      <c r="X33" s="55"/>
      <c r="Y33" s="55"/>
      <c r="Z33" s="55"/>
      <c r="AA33" s="55"/>
      <c r="AB33" s="55"/>
      <c r="AC33" s="55"/>
      <c r="AD33" s="55"/>
      <c r="AE33" s="55"/>
      <c r="AF33" s="55"/>
      <c r="AG33" s="51"/>
      <c r="AH33" s="56"/>
      <c r="AI33" s="56"/>
      <c r="AJ33" s="51"/>
      <c r="AK33" s="94"/>
      <c r="AM33" s="85"/>
    </row>
    <row r="34" spans="2:39" s="88" customFormat="1" ht="99" customHeight="1" x14ac:dyDescent="0.25">
      <c r="B34" s="74" t="s">
        <v>124</v>
      </c>
      <c r="C34" s="44" t="s">
        <v>305</v>
      </c>
      <c r="D34" s="44" t="s">
        <v>344</v>
      </c>
      <c r="E34" s="44" t="s">
        <v>104</v>
      </c>
      <c r="F34" s="132" t="s">
        <v>306</v>
      </c>
      <c r="G34" s="44" t="s">
        <v>261</v>
      </c>
      <c r="H34" s="44" t="s">
        <v>79</v>
      </c>
      <c r="I34" s="44" t="s">
        <v>79</v>
      </c>
      <c r="J34" s="45" t="s">
        <v>307</v>
      </c>
      <c r="K34" s="45" t="s">
        <v>308</v>
      </c>
      <c r="L34" s="45" t="s">
        <v>262</v>
      </c>
      <c r="M34" s="44">
        <v>80</v>
      </c>
      <c r="N34" s="44" t="s">
        <v>82</v>
      </c>
      <c r="O34" s="44" t="s">
        <v>83</v>
      </c>
      <c r="P34" s="45" t="s">
        <v>84</v>
      </c>
      <c r="Q34" s="45" t="s">
        <v>85</v>
      </c>
      <c r="R34" s="45" t="s">
        <v>86</v>
      </c>
      <c r="S34" s="45" t="s">
        <v>134</v>
      </c>
      <c r="T34" s="89">
        <f>U34</f>
        <v>305234</v>
      </c>
      <c r="U34" s="89">
        <f>V34</f>
        <v>305234</v>
      </c>
      <c r="V34" s="89">
        <v>305234</v>
      </c>
      <c r="W34" s="89"/>
      <c r="X34" s="89"/>
      <c r="Y34" s="89"/>
      <c r="Z34" s="89"/>
      <c r="AA34" s="89"/>
      <c r="AB34" s="89">
        <v>84507</v>
      </c>
      <c r="AC34" s="46" t="s">
        <v>87</v>
      </c>
      <c r="AD34" s="89"/>
      <c r="AE34" s="89">
        <f>V34</f>
        <v>305234</v>
      </c>
      <c r="AF34" s="89"/>
      <c r="AG34" s="44"/>
      <c r="AH34" s="90" t="s">
        <v>286</v>
      </c>
      <c r="AI34" s="90" t="s">
        <v>277</v>
      </c>
      <c r="AJ34" s="112">
        <v>45358</v>
      </c>
      <c r="AK34" s="237" t="s">
        <v>773</v>
      </c>
      <c r="AM34" s="85"/>
    </row>
    <row r="35" spans="2:39" s="88" customFormat="1" ht="27" customHeight="1" x14ac:dyDescent="0.25">
      <c r="B35" s="76" t="s">
        <v>124</v>
      </c>
      <c r="C35" s="91"/>
      <c r="D35" s="91"/>
      <c r="E35" s="91"/>
      <c r="F35" s="139"/>
      <c r="G35" s="91"/>
      <c r="H35" s="91"/>
      <c r="I35" s="91"/>
      <c r="J35" s="64" t="s">
        <v>121</v>
      </c>
      <c r="K35" s="64" t="s">
        <v>309</v>
      </c>
      <c r="L35" s="64" t="s">
        <v>110</v>
      </c>
      <c r="M35" s="91">
        <v>2</v>
      </c>
      <c r="N35" s="91"/>
      <c r="O35" s="91"/>
      <c r="P35" s="64"/>
      <c r="Q35" s="64"/>
      <c r="R35" s="64"/>
      <c r="S35" s="64"/>
      <c r="T35" s="91"/>
      <c r="U35" s="92"/>
      <c r="V35" s="92"/>
      <c r="W35" s="92"/>
      <c r="X35" s="92"/>
      <c r="Y35" s="92"/>
      <c r="Z35" s="92"/>
      <c r="AA35" s="92"/>
      <c r="AB35" s="92"/>
      <c r="AC35" s="92"/>
      <c r="AD35" s="92"/>
      <c r="AE35" s="92"/>
      <c r="AF35" s="92"/>
      <c r="AG35" s="91"/>
      <c r="AH35" s="93"/>
      <c r="AI35" s="93"/>
      <c r="AJ35" s="91"/>
      <c r="AM35" s="85"/>
    </row>
    <row r="36" spans="2:39" s="94" customFormat="1" ht="94.5" customHeight="1" x14ac:dyDescent="0.25">
      <c r="B36" s="74" t="s">
        <v>310</v>
      </c>
      <c r="C36" s="44" t="s">
        <v>311</v>
      </c>
      <c r="D36" s="44" t="s">
        <v>344</v>
      </c>
      <c r="E36" s="44" t="s">
        <v>104</v>
      </c>
      <c r="F36" s="132" t="s">
        <v>312</v>
      </c>
      <c r="G36" s="44" t="s">
        <v>261</v>
      </c>
      <c r="H36" s="44" t="s">
        <v>79</v>
      </c>
      <c r="I36" s="44" t="s">
        <v>79</v>
      </c>
      <c r="J36" s="45" t="s">
        <v>307</v>
      </c>
      <c r="K36" s="45" t="s">
        <v>308</v>
      </c>
      <c r="L36" s="45" t="s">
        <v>262</v>
      </c>
      <c r="M36" s="44">
        <v>75</v>
      </c>
      <c r="N36" s="95" t="s">
        <v>82</v>
      </c>
      <c r="O36" s="44" t="s">
        <v>99</v>
      </c>
      <c r="P36" s="45" t="s">
        <v>84</v>
      </c>
      <c r="Q36" s="45" t="s">
        <v>85</v>
      </c>
      <c r="R36" s="45" t="s">
        <v>86</v>
      </c>
      <c r="S36" s="45" t="s">
        <v>134</v>
      </c>
      <c r="T36" s="89">
        <f>U36</f>
        <v>1000000</v>
      </c>
      <c r="U36" s="89">
        <f>V36</f>
        <v>1000000</v>
      </c>
      <c r="V36" s="89">
        <v>1000000</v>
      </c>
      <c r="W36" s="89"/>
      <c r="X36" s="89"/>
      <c r="Y36" s="89"/>
      <c r="Z36" s="89"/>
      <c r="AA36" s="89"/>
      <c r="AB36" s="89">
        <v>176472</v>
      </c>
      <c r="AC36" s="46" t="s">
        <v>87</v>
      </c>
      <c r="AD36" s="89"/>
      <c r="AE36" s="89">
        <f>V36</f>
        <v>1000000</v>
      </c>
      <c r="AF36" s="89"/>
      <c r="AG36" s="44"/>
      <c r="AH36" s="90" t="s">
        <v>270</v>
      </c>
      <c r="AI36" s="90" t="s">
        <v>313</v>
      </c>
      <c r="AJ36" s="112">
        <v>45463</v>
      </c>
      <c r="AK36" s="237" t="s">
        <v>773</v>
      </c>
      <c r="AM36" s="85"/>
    </row>
    <row r="37" spans="2:39" s="94" customFormat="1" ht="27" customHeight="1" x14ac:dyDescent="0.25">
      <c r="B37" s="76" t="s">
        <v>310</v>
      </c>
      <c r="C37" s="96"/>
      <c r="D37" s="91"/>
      <c r="E37" s="91"/>
      <c r="F37" s="139"/>
      <c r="G37" s="96"/>
      <c r="H37" s="96"/>
      <c r="I37" s="96"/>
      <c r="J37" s="64" t="s">
        <v>121</v>
      </c>
      <c r="K37" s="64" t="s">
        <v>309</v>
      </c>
      <c r="L37" s="64" t="s">
        <v>110</v>
      </c>
      <c r="M37" s="91">
        <v>5</v>
      </c>
      <c r="N37" s="96"/>
      <c r="O37" s="96"/>
      <c r="P37" s="64"/>
      <c r="Q37" s="64"/>
      <c r="R37" s="64"/>
      <c r="S37" s="64"/>
      <c r="T37" s="91"/>
      <c r="U37" s="92"/>
      <c r="V37" s="92"/>
      <c r="W37" s="92"/>
      <c r="X37" s="92"/>
      <c r="Y37" s="92"/>
      <c r="Z37" s="92"/>
      <c r="AA37" s="92"/>
      <c r="AB37" s="92"/>
      <c r="AC37" s="92"/>
      <c r="AD37" s="92"/>
      <c r="AE37" s="92"/>
      <c r="AF37" s="92"/>
      <c r="AG37" s="91"/>
      <c r="AH37" s="93"/>
      <c r="AI37" s="93"/>
      <c r="AJ37" s="91"/>
      <c r="AM37" s="85"/>
    </row>
    <row r="38" spans="2:39" s="94" customFormat="1" ht="47.25" customHeight="1" x14ac:dyDescent="0.25">
      <c r="B38" s="74" t="s">
        <v>314</v>
      </c>
      <c r="C38" s="44" t="s">
        <v>315</v>
      </c>
      <c r="D38" s="44" t="s">
        <v>344</v>
      </c>
      <c r="E38" s="44" t="s">
        <v>104</v>
      </c>
      <c r="F38" s="132" t="s">
        <v>316</v>
      </c>
      <c r="G38" s="44" t="s">
        <v>261</v>
      </c>
      <c r="H38" s="44" t="s">
        <v>79</v>
      </c>
      <c r="I38" s="97" t="s">
        <v>79</v>
      </c>
      <c r="J38" s="62" t="s">
        <v>301</v>
      </c>
      <c r="K38" s="99" t="s">
        <v>119</v>
      </c>
      <c r="L38" s="62" t="s">
        <v>120</v>
      </c>
      <c r="M38" s="42">
        <v>84</v>
      </c>
      <c r="N38" s="44" t="s">
        <v>82</v>
      </c>
      <c r="O38" s="44" t="s">
        <v>100</v>
      </c>
      <c r="P38" s="45" t="s">
        <v>84</v>
      </c>
      <c r="Q38" s="45" t="s">
        <v>85</v>
      </c>
      <c r="R38" s="45" t="s">
        <v>86</v>
      </c>
      <c r="S38" s="45" t="s">
        <v>134</v>
      </c>
      <c r="T38" s="89">
        <v>800485</v>
      </c>
      <c r="U38" s="89">
        <v>800485</v>
      </c>
      <c r="V38" s="89">
        <v>800485</v>
      </c>
      <c r="W38" s="89"/>
      <c r="X38" s="89"/>
      <c r="Y38" s="89"/>
      <c r="Z38" s="89"/>
      <c r="AA38" s="89"/>
      <c r="AB38" s="89">
        <v>141263</v>
      </c>
      <c r="AC38" s="46" t="s">
        <v>87</v>
      </c>
      <c r="AD38" s="89"/>
      <c r="AE38" s="89">
        <v>800485</v>
      </c>
      <c r="AF38" s="89"/>
      <c r="AG38" s="44"/>
      <c r="AH38" s="90" t="s">
        <v>293</v>
      </c>
      <c r="AI38" s="90" t="s">
        <v>774</v>
      </c>
      <c r="AJ38" s="112">
        <v>45747</v>
      </c>
      <c r="AM38" s="85"/>
    </row>
    <row r="39" spans="2:39" s="94" customFormat="1" ht="45" x14ac:dyDescent="0.25">
      <c r="B39" s="76" t="s">
        <v>314</v>
      </c>
      <c r="C39" s="86"/>
      <c r="D39" s="62"/>
      <c r="E39" s="62"/>
      <c r="F39" s="138"/>
      <c r="G39" s="86"/>
      <c r="H39" s="86"/>
      <c r="I39" s="98"/>
      <c r="J39" s="62" t="s">
        <v>319</v>
      </c>
      <c r="K39" s="62" t="s">
        <v>309</v>
      </c>
      <c r="L39" s="62" t="s">
        <v>110</v>
      </c>
      <c r="M39" s="62">
        <v>4</v>
      </c>
      <c r="N39" s="86"/>
      <c r="O39" s="86"/>
      <c r="P39" s="53"/>
      <c r="Q39" s="53"/>
      <c r="R39" s="53"/>
      <c r="S39" s="53"/>
      <c r="T39" s="62"/>
      <c r="U39" s="100"/>
      <c r="V39" s="100"/>
      <c r="W39" s="100"/>
      <c r="X39" s="100"/>
      <c r="Y39" s="100"/>
      <c r="Z39" s="100"/>
      <c r="AA39" s="100"/>
      <c r="AB39" s="100"/>
      <c r="AC39" s="100"/>
      <c r="AD39" s="100"/>
      <c r="AE39" s="100"/>
      <c r="AF39" s="100"/>
      <c r="AG39" s="62"/>
      <c r="AH39" s="101"/>
      <c r="AI39" s="101"/>
      <c r="AJ39" s="62"/>
      <c r="AM39" s="85"/>
    </row>
    <row r="40" spans="2:39" s="94" customFormat="1" ht="70.5" customHeight="1" x14ac:dyDescent="0.25">
      <c r="B40" s="74" t="s">
        <v>320</v>
      </c>
      <c r="C40" s="44" t="s">
        <v>321</v>
      </c>
      <c r="D40" s="44" t="s">
        <v>344</v>
      </c>
      <c r="E40" s="44" t="s">
        <v>104</v>
      </c>
      <c r="F40" s="132" t="s">
        <v>322</v>
      </c>
      <c r="G40" s="44" t="s">
        <v>261</v>
      </c>
      <c r="H40" s="44" t="s">
        <v>79</v>
      </c>
      <c r="I40" s="97" t="s">
        <v>79</v>
      </c>
      <c r="J40" s="44" t="s">
        <v>317</v>
      </c>
      <c r="K40" s="44" t="s">
        <v>298</v>
      </c>
      <c r="L40" s="44" t="s">
        <v>115</v>
      </c>
      <c r="M40" s="239">
        <v>5</v>
      </c>
      <c r="N40" s="44" t="s">
        <v>82</v>
      </c>
      <c r="O40" s="44" t="s">
        <v>96</v>
      </c>
      <c r="P40" s="45" t="s">
        <v>84</v>
      </c>
      <c r="Q40" s="45" t="s">
        <v>85</v>
      </c>
      <c r="R40" s="45" t="s">
        <v>86</v>
      </c>
      <c r="S40" s="45" t="s">
        <v>134</v>
      </c>
      <c r="T40" s="89">
        <f>U40</f>
        <v>255000</v>
      </c>
      <c r="U40" s="89">
        <f>V40</f>
        <v>255000</v>
      </c>
      <c r="V40" s="89">
        <v>255000</v>
      </c>
      <c r="W40" s="89"/>
      <c r="X40" s="89"/>
      <c r="Y40" s="89"/>
      <c r="Z40" s="89"/>
      <c r="AA40" s="89"/>
      <c r="AB40" s="89">
        <v>45000</v>
      </c>
      <c r="AC40" s="46" t="s">
        <v>87</v>
      </c>
      <c r="AD40" s="89"/>
      <c r="AE40" s="89">
        <f>V40</f>
        <v>255000</v>
      </c>
      <c r="AF40" s="89"/>
      <c r="AG40" s="44"/>
      <c r="AH40" s="90" t="s">
        <v>277</v>
      </c>
      <c r="AI40" s="90" t="s">
        <v>269</v>
      </c>
      <c r="AJ40" s="112">
        <v>45399</v>
      </c>
      <c r="AK40" s="237" t="s">
        <v>773</v>
      </c>
      <c r="AM40" s="85"/>
    </row>
    <row r="41" spans="2:39" s="94" customFormat="1" ht="33.75" customHeight="1" x14ac:dyDescent="0.25">
      <c r="B41" s="76" t="s">
        <v>320</v>
      </c>
      <c r="C41" s="86"/>
      <c r="D41" s="62"/>
      <c r="E41" s="62"/>
      <c r="F41" s="138"/>
      <c r="G41" s="86"/>
      <c r="H41" s="86"/>
      <c r="I41" s="98"/>
      <c r="J41" s="62" t="s">
        <v>299</v>
      </c>
      <c r="K41" s="99" t="s">
        <v>116</v>
      </c>
      <c r="L41" s="62" t="s">
        <v>107</v>
      </c>
      <c r="M41" s="62">
        <v>40</v>
      </c>
      <c r="N41" s="62"/>
      <c r="O41" s="62"/>
      <c r="P41" s="53"/>
      <c r="Q41" s="53"/>
      <c r="R41" s="53"/>
      <c r="S41" s="53"/>
      <c r="T41" s="62"/>
      <c r="U41" s="100"/>
      <c r="V41" s="100"/>
      <c r="W41" s="100"/>
      <c r="X41" s="100"/>
      <c r="Y41" s="100"/>
      <c r="Z41" s="100"/>
      <c r="AA41" s="100"/>
      <c r="AB41" s="100"/>
      <c r="AC41" s="100"/>
      <c r="AD41" s="100"/>
      <c r="AE41" s="100"/>
      <c r="AF41" s="100"/>
      <c r="AG41" s="62"/>
      <c r="AH41" s="101"/>
      <c r="AI41" s="101"/>
      <c r="AJ41" s="62"/>
      <c r="AM41" s="85"/>
    </row>
    <row r="42" spans="2:39" s="94" customFormat="1" ht="47.25" customHeight="1" x14ac:dyDescent="0.25">
      <c r="B42" s="76" t="s">
        <v>320</v>
      </c>
      <c r="C42" s="86"/>
      <c r="D42" s="62"/>
      <c r="E42" s="62"/>
      <c r="F42" s="138"/>
      <c r="G42" s="86"/>
      <c r="H42" s="86"/>
      <c r="I42" s="98"/>
      <c r="J42" s="62" t="s">
        <v>300</v>
      </c>
      <c r="K42" s="99" t="s">
        <v>117</v>
      </c>
      <c r="L42" s="62" t="s">
        <v>110</v>
      </c>
      <c r="M42" s="62">
        <v>1</v>
      </c>
      <c r="N42" s="62"/>
      <c r="O42" s="62"/>
      <c r="P42" s="53"/>
      <c r="Q42" s="53"/>
      <c r="R42" s="53"/>
      <c r="S42" s="53"/>
      <c r="T42" s="62"/>
      <c r="U42" s="100"/>
      <c r="V42" s="100"/>
      <c r="W42" s="100"/>
      <c r="X42" s="100"/>
      <c r="Y42" s="100"/>
      <c r="Z42" s="100"/>
      <c r="AA42" s="100"/>
      <c r="AB42" s="100"/>
      <c r="AC42" s="100"/>
      <c r="AD42" s="100"/>
      <c r="AE42" s="100"/>
      <c r="AF42" s="100"/>
      <c r="AG42" s="62"/>
      <c r="AH42" s="101"/>
      <c r="AI42" s="101"/>
      <c r="AJ42" s="62"/>
      <c r="AM42" s="85"/>
    </row>
    <row r="43" spans="2:39" s="94" customFormat="1" ht="50.25" customHeight="1" x14ac:dyDescent="0.25">
      <c r="B43" s="76" t="s">
        <v>320</v>
      </c>
      <c r="C43" s="96"/>
      <c r="D43" s="91"/>
      <c r="E43" s="91"/>
      <c r="F43" s="139"/>
      <c r="G43" s="96"/>
      <c r="H43" s="96"/>
      <c r="I43" s="102"/>
      <c r="J43" s="62" t="s">
        <v>323</v>
      </c>
      <c r="K43" s="99" t="s">
        <v>91</v>
      </c>
      <c r="L43" s="62" t="s">
        <v>324</v>
      </c>
      <c r="M43" s="62">
        <v>501</v>
      </c>
      <c r="N43" s="91"/>
      <c r="O43" s="91"/>
      <c r="P43" s="64"/>
      <c r="Q43" s="64"/>
      <c r="R43" s="64"/>
      <c r="S43" s="64"/>
      <c r="T43" s="91"/>
      <c r="U43" s="92"/>
      <c r="V43" s="92"/>
      <c r="W43" s="92"/>
      <c r="X43" s="92"/>
      <c r="Y43" s="92"/>
      <c r="Z43" s="92"/>
      <c r="AA43" s="92"/>
      <c r="AB43" s="92"/>
      <c r="AC43" s="92"/>
      <c r="AD43" s="92"/>
      <c r="AE43" s="92"/>
      <c r="AF43" s="92"/>
      <c r="AG43" s="91"/>
      <c r="AH43" s="93"/>
      <c r="AI43" s="93"/>
      <c r="AJ43" s="91"/>
      <c r="AM43" s="85"/>
    </row>
    <row r="44" spans="2:39" s="94" customFormat="1" ht="94.5" customHeight="1" x14ac:dyDescent="0.25">
      <c r="B44" s="74" t="s">
        <v>325</v>
      </c>
      <c r="C44" s="44" t="s">
        <v>326</v>
      </c>
      <c r="D44" s="44" t="s">
        <v>344</v>
      </c>
      <c r="E44" s="44" t="s">
        <v>104</v>
      </c>
      <c r="F44" s="135" t="s">
        <v>327</v>
      </c>
      <c r="G44" s="44" t="s">
        <v>261</v>
      </c>
      <c r="H44" s="44" t="s">
        <v>79</v>
      </c>
      <c r="I44" s="97" t="s">
        <v>79</v>
      </c>
      <c r="J44" s="44" t="s">
        <v>105</v>
      </c>
      <c r="K44" s="44" t="s">
        <v>328</v>
      </c>
      <c r="L44" s="44" t="s">
        <v>107</v>
      </c>
      <c r="M44" s="44">
        <v>90</v>
      </c>
      <c r="N44" s="44" t="s">
        <v>82</v>
      </c>
      <c r="O44" s="62" t="s">
        <v>94</v>
      </c>
      <c r="P44" s="45" t="s">
        <v>84</v>
      </c>
      <c r="Q44" s="45" t="s">
        <v>85</v>
      </c>
      <c r="R44" s="45" t="s">
        <v>86</v>
      </c>
      <c r="S44" s="45" t="s">
        <v>134</v>
      </c>
      <c r="T44" s="100">
        <f>U44</f>
        <v>2500000</v>
      </c>
      <c r="U44" s="100">
        <f>V44</f>
        <v>2500000</v>
      </c>
      <c r="V44" s="100">
        <v>2500000</v>
      </c>
      <c r="W44" s="100"/>
      <c r="X44" s="100"/>
      <c r="Y44" s="100"/>
      <c r="Z44" s="100"/>
      <c r="AA44" s="100"/>
      <c r="AB44" s="100">
        <v>441177</v>
      </c>
      <c r="AC44" s="46" t="s">
        <v>87</v>
      </c>
      <c r="AD44" s="100"/>
      <c r="AE44" s="100">
        <f>V44</f>
        <v>2500000</v>
      </c>
      <c r="AF44" s="100"/>
      <c r="AG44" s="62"/>
      <c r="AH44" s="101" t="s">
        <v>286</v>
      </c>
      <c r="AI44" s="101" t="s">
        <v>269</v>
      </c>
      <c r="AJ44" s="113">
        <v>45364</v>
      </c>
      <c r="AK44" s="237" t="s">
        <v>773</v>
      </c>
      <c r="AM44" s="85"/>
    </row>
    <row r="45" spans="2:39" s="94" customFormat="1" ht="30" x14ac:dyDescent="0.25">
      <c r="B45" s="76" t="s">
        <v>325</v>
      </c>
      <c r="C45" s="86"/>
      <c r="D45" s="62"/>
      <c r="E45" s="62"/>
      <c r="F45" s="138"/>
      <c r="G45" s="86"/>
      <c r="H45" s="86"/>
      <c r="I45" s="98"/>
      <c r="J45" s="62" t="s">
        <v>108</v>
      </c>
      <c r="K45" s="62" t="s">
        <v>109</v>
      </c>
      <c r="L45" s="62" t="s">
        <v>318</v>
      </c>
      <c r="M45" s="62">
        <v>90</v>
      </c>
      <c r="N45" s="62"/>
      <c r="O45" s="62"/>
      <c r="P45" s="53"/>
      <c r="Q45" s="53"/>
      <c r="R45" s="53"/>
      <c r="S45" s="53"/>
      <c r="T45" s="62"/>
      <c r="U45" s="100"/>
      <c r="V45" s="100"/>
      <c r="W45" s="100"/>
      <c r="X45" s="100"/>
      <c r="Y45" s="100"/>
      <c r="Z45" s="100"/>
      <c r="AA45" s="100"/>
      <c r="AB45" s="100"/>
      <c r="AC45" s="100"/>
      <c r="AD45" s="100"/>
      <c r="AE45" s="100"/>
      <c r="AF45" s="100"/>
      <c r="AG45" s="62"/>
      <c r="AH45" s="101"/>
      <c r="AI45" s="101"/>
      <c r="AJ45" s="62"/>
      <c r="AM45" s="85"/>
    </row>
    <row r="46" spans="2:39" s="94" customFormat="1" ht="45" x14ac:dyDescent="0.25">
      <c r="B46" s="77" t="s">
        <v>325</v>
      </c>
      <c r="C46" s="96"/>
      <c r="D46" s="91"/>
      <c r="E46" s="91"/>
      <c r="F46" s="139"/>
      <c r="G46" s="96"/>
      <c r="H46" s="96"/>
      <c r="I46" s="102"/>
      <c r="J46" s="91" t="s">
        <v>304</v>
      </c>
      <c r="K46" s="91" t="s">
        <v>112</v>
      </c>
      <c r="L46" s="91" t="s">
        <v>113</v>
      </c>
      <c r="M46" s="59">
        <v>90</v>
      </c>
      <c r="N46" s="91"/>
      <c r="O46" s="91"/>
      <c r="P46" s="64"/>
      <c r="Q46" s="64"/>
      <c r="R46" s="64"/>
      <c r="S46" s="64"/>
      <c r="T46" s="91"/>
      <c r="U46" s="92"/>
      <c r="V46" s="92"/>
      <c r="W46" s="92"/>
      <c r="X46" s="92"/>
      <c r="Y46" s="92"/>
      <c r="Z46" s="92"/>
      <c r="AA46" s="92"/>
      <c r="AB46" s="92"/>
      <c r="AC46" s="92"/>
      <c r="AD46" s="92"/>
      <c r="AE46" s="92"/>
      <c r="AF46" s="92"/>
      <c r="AG46" s="91"/>
      <c r="AH46" s="93"/>
      <c r="AI46" s="93"/>
      <c r="AJ46" s="91"/>
      <c r="AM46" s="85"/>
    </row>
    <row r="47" spans="2:39" s="94" customFormat="1" ht="99" customHeight="1" x14ac:dyDescent="0.25">
      <c r="B47" s="46" t="s">
        <v>329</v>
      </c>
      <c r="C47" s="44" t="s">
        <v>330</v>
      </c>
      <c r="D47" s="62" t="s">
        <v>344</v>
      </c>
      <c r="E47" s="62" t="s">
        <v>104</v>
      </c>
      <c r="F47" s="135" t="s">
        <v>331</v>
      </c>
      <c r="G47" s="62" t="s">
        <v>261</v>
      </c>
      <c r="H47" s="62" t="s">
        <v>79</v>
      </c>
      <c r="I47" s="103" t="s">
        <v>79</v>
      </c>
      <c r="J47" s="62" t="s">
        <v>509</v>
      </c>
      <c r="K47" s="62" t="s">
        <v>510</v>
      </c>
      <c r="L47" s="62" t="s">
        <v>107</v>
      </c>
      <c r="M47" s="187">
        <v>30</v>
      </c>
      <c r="N47" s="62" t="s">
        <v>82</v>
      </c>
      <c r="O47" s="62" t="s">
        <v>97</v>
      </c>
      <c r="P47" s="53" t="s">
        <v>84</v>
      </c>
      <c r="Q47" s="53" t="s">
        <v>85</v>
      </c>
      <c r="R47" s="53" t="s">
        <v>86</v>
      </c>
      <c r="S47" s="53" t="s">
        <v>134</v>
      </c>
      <c r="T47" s="100">
        <f>U47</f>
        <v>2720000</v>
      </c>
      <c r="U47" s="100">
        <f>V47</f>
        <v>2720000</v>
      </c>
      <c r="V47" s="100">
        <v>2720000</v>
      </c>
      <c r="W47" s="100"/>
      <c r="X47" s="100"/>
      <c r="Y47" s="100"/>
      <c r="Z47" s="100"/>
      <c r="AA47" s="100"/>
      <c r="AB47" s="100">
        <v>480000</v>
      </c>
      <c r="AC47" s="51" t="s">
        <v>87</v>
      </c>
      <c r="AD47" s="100"/>
      <c r="AE47" s="100">
        <f>V47</f>
        <v>2720000</v>
      </c>
      <c r="AF47" s="100"/>
      <c r="AG47" s="62"/>
      <c r="AH47" s="167" t="s">
        <v>523</v>
      </c>
      <c r="AI47" s="167" t="s">
        <v>524</v>
      </c>
      <c r="AJ47" s="113">
        <v>45747</v>
      </c>
      <c r="AK47" s="237" t="s">
        <v>773</v>
      </c>
      <c r="AM47" s="85"/>
    </row>
    <row r="48" spans="2:39" s="94" customFormat="1" ht="45" x14ac:dyDescent="0.25">
      <c r="B48" s="76" t="s">
        <v>329</v>
      </c>
      <c r="C48" s="86"/>
      <c r="D48" s="62"/>
      <c r="E48" s="62"/>
      <c r="F48" s="138"/>
      <c r="G48" s="86"/>
      <c r="H48" s="86"/>
      <c r="I48" s="86"/>
      <c r="J48" s="62" t="s">
        <v>511</v>
      </c>
      <c r="K48" s="62" t="s">
        <v>512</v>
      </c>
      <c r="L48" s="62" t="s">
        <v>113</v>
      </c>
      <c r="M48" s="187">
        <v>30</v>
      </c>
      <c r="N48" s="62"/>
      <c r="O48" s="62"/>
      <c r="P48" s="53"/>
      <c r="Q48" s="53"/>
      <c r="R48" s="53"/>
      <c r="S48" s="53"/>
      <c r="T48" s="62"/>
      <c r="U48" s="100"/>
      <c r="V48" s="100"/>
      <c r="W48" s="100"/>
      <c r="X48" s="100"/>
      <c r="Y48" s="100"/>
      <c r="Z48" s="100"/>
      <c r="AA48" s="100"/>
      <c r="AB48" s="100"/>
      <c r="AC48" s="100"/>
      <c r="AD48" s="100"/>
      <c r="AE48" s="100"/>
      <c r="AF48" s="100"/>
      <c r="AG48" s="62"/>
      <c r="AH48" s="101"/>
      <c r="AI48" s="101"/>
      <c r="AJ48" s="62"/>
      <c r="AM48" s="85"/>
    </row>
    <row r="49" spans="2:39" s="94" customFormat="1" ht="45" x14ac:dyDescent="0.25">
      <c r="B49" s="77" t="s">
        <v>329</v>
      </c>
      <c r="C49" s="96"/>
      <c r="D49" s="91"/>
      <c r="E49" s="91"/>
      <c r="F49" s="139"/>
      <c r="G49" s="96"/>
      <c r="H49" s="96"/>
      <c r="I49" s="96"/>
      <c r="J49" s="91" t="s">
        <v>332</v>
      </c>
      <c r="K49" s="91" t="s">
        <v>333</v>
      </c>
      <c r="L49" s="91" t="s">
        <v>110</v>
      </c>
      <c r="M49" s="91">
        <v>30</v>
      </c>
      <c r="N49" s="91"/>
      <c r="O49" s="91"/>
      <c r="P49" s="64"/>
      <c r="Q49" s="64"/>
      <c r="R49" s="64"/>
      <c r="S49" s="64"/>
      <c r="T49" s="91"/>
      <c r="U49" s="92"/>
      <c r="V49" s="92"/>
      <c r="W49" s="92"/>
      <c r="X49" s="92"/>
      <c r="Y49" s="92"/>
      <c r="Z49" s="92"/>
      <c r="AA49" s="92"/>
      <c r="AB49" s="92"/>
      <c r="AC49" s="92"/>
      <c r="AD49" s="92"/>
      <c r="AE49" s="92"/>
      <c r="AF49" s="92"/>
      <c r="AG49" s="91"/>
      <c r="AH49" s="93"/>
      <c r="AI49" s="188"/>
      <c r="AJ49" s="91"/>
      <c r="AM49" s="85"/>
    </row>
    <row r="50" spans="2:39" s="88" customFormat="1" ht="92.45" customHeight="1" x14ac:dyDescent="0.25">
      <c r="B50" s="189" t="s">
        <v>753</v>
      </c>
      <c r="C50" s="190" t="s">
        <v>754</v>
      </c>
      <c r="D50" s="190" t="s">
        <v>344</v>
      </c>
      <c r="E50" s="190" t="s">
        <v>104</v>
      </c>
      <c r="F50" s="191" t="s">
        <v>755</v>
      </c>
      <c r="G50" s="62" t="s">
        <v>261</v>
      </c>
      <c r="H50" s="190" t="s">
        <v>756</v>
      </c>
      <c r="I50" s="192" t="s">
        <v>756</v>
      </c>
      <c r="J50" s="190" t="s">
        <v>303</v>
      </c>
      <c r="K50" s="193" t="s">
        <v>757</v>
      </c>
      <c r="L50" s="190" t="s">
        <v>107</v>
      </c>
      <c r="M50" s="194">
        <v>130</v>
      </c>
      <c r="N50" s="190" t="s">
        <v>758</v>
      </c>
      <c r="O50" s="190" t="s">
        <v>100</v>
      </c>
      <c r="P50" s="190" t="s">
        <v>84</v>
      </c>
      <c r="Q50" s="190" t="s">
        <v>85</v>
      </c>
      <c r="R50" s="190" t="s">
        <v>86</v>
      </c>
      <c r="S50" s="190" t="s">
        <v>134</v>
      </c>
      <c r="T50" s="195">
        <v>2805563.32</v>
      </c>
      <c r="U50" s="195">
        <v>2805563.32</v>
      </c>
      <c r="V50" s="195">
        <v>2805563.32</v>
      </c>
      <c r="W50" s="196"/>
      <c r="X50" s="197"/>
      <c r="Y50" s="196"/>
      <c r="Z50" s="197"/>
      <c r="AA50" s="196"/>
      <c r="AB50" s="198">
        <v>495099.41</v>
      </c>
      <c r="AC50" s="199" t="s">
        <v>87</v>
      </c>
      <c r="AD50" s="198"/>
      <c r="AE50" s="195">
        <v>2805563.32</v>
      </c>
      <c r="AF50" s="190"/>
      <c r="AG50" s="200"/>
      <c r="AH50" s="201" t="s">
        <v>759</v>
      </c>
      <c r="AI50" s="240" t="s">
        <v>775</v>
      </c>
      <c r="AJ50" s="202">
        <v>45860</v>
      </c>
      <c r="AK50" s="88" t="s">
        <v>784</v>
      </c>
    </row>
    <row r="51" spans="2:39" s="88" customFormat="1" ht="30" x14ac:dyDescent="0.25">
      <c r="B51" s="76" t="s">
        <v>753</v>
      </c>
      <c r="C51" s="203"/>
      <c r="D51" s="204"/>
      <c r="F51" s="205"/>
      <c r="H51" s="204"/>
      <c r="J51" s="206" t="s">
        <v>760</v>
      </c>
      <c r="K51" s="207" t="s">
        <v>109</v>
      </c>
      <c r="L51" s="208" t="s">
        <v>110</v>
      </c>
      <c r="M51" s="207">
        <v>35</v>
      </c>
      <c r="N51" s="206"/>
      <c r="P51" s="204"/>
      <c r="R51" s="204"/>
      <c r="T51" s="204"/>
      <c r="V51" s="209"/>
      <c r="W51" s="210"/>
      <c r="X51" s="209"/>
      <c r="Y51" s="210"/>
      <c r="Z51" s="209"/>
      <c r="AA51" s="210"/>
      <c r="AB51" s="209"/>
      <c r="AC51" s="210"/>
      <c r="AD51" s="209"/>
      <c r="AE51" s="210"/>
      <c r="AF51" s="204"/>
      <c r="AH51" s="204"/>
      <c r="AJ51" s="204"/>
    </row>
    <row r="52" spans="2:39" s="94" customFormat="1" ht="45" x14ac:dyDescent="0.25">
      <c r="B52" s="77" t="s">
        <v>753</v>
      </c>
      <c r="C52" s="211"/>
      <c r="D52" s="212"/>
      <c r="E52" s="213" t="s">
        <v>761</v>
      </c>
      <c r="F52" s="214"/>
      <c r="G52" s="213"/>
      <c r="H52" s="212"/>
      <c r="I52" s="213"/>
      <c r="J52" s="215" t="s">
        <v>111</v>
      </c>
      <c r="K52" s="216" t="s">
        <v>112</v>
      </c>
      <c r="L52" s="215" t="s">
        <v>113</v>
      </c>
      <c r="M52" s="217">
        <v>130</v>
      </c>
      <c r="N52" s="215"/>
      <c r="O52" s="213"/>
      <c r="P52" s="212"/>
      <c r="Q52" s="213"/>
      <c r="R52" s="212"/>
      <c r="S52" s="213"/>
      <c r="T52" s="212"/>
      <c r="U52" s="213"/>
      <c r="V52" s="218"/>
      <c r="W52" s="219"/>
      <c r="X52" s="218"/>
      <c r="Y52" s="219"/>
      <c r="Z52" s="218"/>
      <c r="AA52" s="219"/>
      <c r="AB52" s="218"/>
      <c r="AC52" s="219"/>
      <c r="AD52" s="218"/>
      <c r="AE52" s="219"/>
      <c r="AF52" s="212"/>
      <c r="AG52" s="213"/>
      <c r="AH52" s="212"/>
      <c r="AI52" s="213"/>
      <c r="AJ52" s="212"/>
    </row>
    <row r="53" spans="2:39" ht="15.75" x14ac:dyDescent="0.25">
      <c r="J53" s="105"/>
      <c r="K53" s="105"/>
      <c r="L53" s="105"/>
      <c r="M53" s="106"/>
      <c r="N53" s="105"/>
      <c r="V53" s="107"/>
      <c r="AB53" s="107"/>
    </row>
    <row r="54" spans="2:39" x14ac:dyDescent="0.2">
      <c r="B54" s="374"/>
      <c r="C54" s="374"/>
      <c r="D54" s="374"/>
      <c r="E54" s="374"/>
      <c r="F54" s="374"/>
      <c r="G54" s="374"/>
      <c r="H54" s="374"/>
      <c r="I54" s="374"/>
      <c r="J54" s="374"/>
      <c r="K54" s="374"/>
      <c r="L54" s="374"/>
      <c r="M54" s="374"/>
      <c r="N54" s="374"/>
      <c r="O54" s="374"/>
      <c r="P54" s="374"/>
      <c r="Q54" s="374"/>
      <c r="R54" s="374"/>
      <c r="S54" s="374"/>
      <c r="T54" s="374"/>
      <c r="U54" s="374"/>
      <c r="V54" s="374"/>
      <c r="W54" s="374"/>
      <c r="X54" s="374"/>
      <c r="Y54" s="374"/>
      <c r="Z54" s="374"/>
      <c r="AA54" s="374"/>
      <c r="AB54" s="374"/>
      <c r="AC54" s="374"/>
      <c r="AD54" s="374"/>
      <c r="AE54" s="374"/>
      <c r="AF54" s="374"/>
      <c r="AG54" s="374"/>
      <c r="AH54" s="374"/>
      <c r="AI54" s="374"/>
      <c r="AJ54" s="374"/>
    </row>
    <row r="56" spans="2:39" x14ac:dyDescent="0.2">
      <c r="V56" s="104"/>
      <c r="W56" s="104"/>
      <c r="AB56" s="104"/>
    </row>
  </sheetData>
  <autoFilter ref="A5:AM60" xr:uid="{00000000-0001-0000-0000-000000000000}"/>
  <mergeCells count="28">
    <mergeCell ref="AH3:AH4"/>
    <mergeCell ref="B1:AI1"/>
    <mergeCell ref="B2:F2"/>
    <mergeCell ref="B3:B4"/>
    <mergeCell ref="C3:C4"/>
    <mergeCell ref="D3:D4"/>
    <mergeCell ref="E3:E4"/>
    <mergeCell ref="F3:F4"/>
    <mergeCell ref="G3:G4"/>
    <mergeCell ref="H3:H4"/>
    <mergeCell ref="I3:I4"/>
    <mergeCell ref="AI3:AI4"/>
    <mergeCell ref="AJ3:AJ4"/>
    <mergeCell ref="B54:AJ54"/>
    <mergeCell ref="S3:S4"/>
    <mergeCell ref="T3:T4"/>
    <mergeCell ref="U3:U4"/>
    <mergeCell ref="V3:AA3"/>
    <mergeCell ref="AB3:AB4"/>
    <mergeCell ref="AC3:AC4"/>
    <mergeCell ref="J3:M3"/>
    <mergeCell ref="N3:N4"/>
    <mergeCell ref="O3:O4"/>
    <mergeCell ref="P3:P4"/>
    <mergeCell ref="Q3:Q4"/>
    <mergeCell ref="R3:R4"/>
    <mergeCell ref="AD3:AF3"/>
    <mergeCell ref="AG3:AG4"/>
  </mergeCells>
  <pageMargins left="0.25" right="0.25" top="0.75" bottom="0.75" header="0.3" footer="0.3"/>
  <pageSetup paperSize="8" scale="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7E3EA-9179-4ECF-BE4E-D10218310B4D}">
  <dimension ref="A1:AK12"/>
  <sheetViews>
    <sheetView zoomScale="80" zoomScaleNormal="80" workbookViewId="0">
      <pane xSplit="3" ySplit="1" topLeftCell="Q8" activePane="bottomRight" state="frozen"/>
      <selection pane="topRight" activeCell="D1" sqref="D1"/>
      <selection pane="bottomLeft" activeCell="A2" sqref="A2"/>
      <selection pane="bottomRight" activeCell="AJ10" sqref="AJ10"/>
    </sheetView>
  </sheetViews>
  <sheetFormatPr defaultRowHeight="15" x14ac:dyDescent="0.25"/>
  <cols>
    <col min="1" max="1" width="5" customWidth="1"/>
    <col min="2" max="2" width="21" customWidth="1"/>
    <col min="3" max="3" width="17.5703125" customWidth="1"/>
    <col min="4" max="5" width="13.5703125" customWidth="1"/>
    <col min="6" max="6" width="18.42578125" customWidth="1"/>
    <col min="7" max="7" width="50.42578125" customWidth="1"/>
    <col min="8" max="8" width="14.5703125" customWidth="1"/>
    <col min="9" max="9" width="15.7109375" customWidth="1"/>
    <col min="10" max="10" width="12.5703125" customWidth="1"/>
    <col min="11" max="14" width="10.5703125" customWidth="1"/>
    <col min="15" max="16" width="15.5703125" customWidth="1"/>
    <col min="17" max="17" width="18.5703125" customWidth="1"/>
    <col min="18" max="18" width="15.5703125" customWidth="1"/>
    <col min="19" max="21" width="14" customWidth="1"/>
    <col min="22" max="22" width="10" customWidth="1"/>
    <col min="23" max="23" width="11.42578125" customWidth="1"/>
    <col min="24" max="24" width="10" customWidth="1"/>
    <col min="25" max="25" width="11.5703125" customWidth="1"/>
    <col min="26" max="27" width="12.42578125" customWidth="1"/>
    <col min="28" max="29" width="11.42578125" customWidth="1"/>
    <col min="30" max="30" width="12.42578125" customWidth="1"/>
    <col min="31" max="33" width="11.42578125" customWidth="1"/>
    <col min="34" max="34" width="24.42578125" customWidth="1"/>
    <col min="35" max="35" width="19.42578125" customWidth="1"/>
    <col min="36" max="36" width="14.42578125" customWidth="1"/>
    <col min="37" max="37" width="26.5703125" customWidth="1"/>
  </cols>
  <sheetData>
    <row r="1" spans="1:37" x14ac:dyDescent="0.25">
      <c r="A1" s="1"/>
      <c r="B1" s="382" t="s">
        <v>40</v>
      </c>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c r="AF1" s="382"/>
      <c r="AG1" s="382"/>
      <c r="AH1" s="382"/>
      <c r="AI1" s="382"/>
      <c r="AJ1" s="1"/>
    </row>
    <row r="2" spans="1:37"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7" ht="14.85" customHeight="1" x14ac:dyDescent="0.25">
      <c r="A3" s="1"/>
      <c r="B3" s="360" t="s">
        <v>0</v>
      </c>
      <c r="C3" s="360" t="s">
        <v>1</v>
      </c>
      <c r="D3" s="360" t="s">
        <v>28</v>
      </c>
      <c r="E3" s="360" t="s">
        <v>29</v>
      </c>
      <c r="F3" s="360" t="s">
        <v>30</v>
      </c>
      <c r="G3" s="360" t="s">
        <v>3</v>
      </c>
      <c r="H3" s="360" t="s">
        <v>713</v>
      </c>
      <c r="I3" s="360" t="s">
        <v>714</v>
      </c>
      <c r="J3" s="366" t="s">
        <v>6</v>
      </c>
      <c r="K3" s="366"/>
      <c r="L3" s="366"/>
      <c r="M3" s="366"/>
      <c r="N3" s="358" t="s">
        <v>47</v>
      </c>
      <c r="O3" s="360" t="s">
        <v>31</v>
      </c>
      <c r="P3" s="372" t="s">
        <v>42</v>
      </c>
      <c r="Q3" s="372" t="s">
        <v>32</v>
      </c>
      <c r="R3" s="372" t="s">
        <v>37</v>
      </c>
      <c r="S3" s="372" t="s">
        <v>33</v>
      </c>
      <c r="T3" s="360" t="s">
        <v>55</v>
      </c>
      <c r="U3" s="360" t="s">
        <v>57</v>
      </c>
      <c r="V3" s="366" t="s">
        <v>59</v>
      </c>
      <c r="W3" s="366"/>
      <c r="X3" s="366"/>
      <c r="Y3" s="366"/>
      <c r="Z3" s="366"/>
      <c r="AA3" s="366"/>
      <c r="AB3" s="360" t="s">
        <v>69</v>
      </c>
      <c r="AC3" s="367" t="s">
        <v>75</v>
      </c>
      <c r="AD3" s="369" t="s">
        <v>77</v>
      </c>
      <c r="AE3" s="370"/>
      <c r="AF3" s="371"/>
      <c r="AG3" s="358" t="s">
        <v>27</v>
      </c>
      <c r="AH3" s="358" t="s">
        <v>36</v>
      </c>
      <c r="AI3" s="360" t="s">
        <v>34</v>
      </c>
      <c r="AJ3" s="358" t="s">
        <v>35</v>
      </c>
      <c r="AK3" s="358" t="s">
        <v>543</v>
      </c>
    </row>
    <row r="4" spans="1:37" ht="169.35" customHeight="1" x14ac:dyDescent="0.25">
      <c r="A4" s="1"/>
      <c r="B4" s="360"/>
      <c r="C4" s="360"/>
      <c r="D4" s="360"/>
      <c r="E4" s="360"/>
      <c r="F4" s="360"/>
      <c r="G4" s="360"/>
      <c r="H4" s="360"/>
      <c r="I4" s="360"/>
      <c r="J4" s="3" t="s">
        <v>7</v>
      </c>
      <c r="K4" s="3" t="s">
        <v>8</v>
      </c>
      <c r="L4" s="3" t="s">
        <v>9</v>
      </c>
      <c r="M4" s="11" t="s">
        <v>10</v>
      </c>
      <c r="N4" s="359"/>
      <c r="O4" s="360"/>
      <c r="P4" s="372"/>
      <c r="Q4" s="372"/>
      <c r="R4" s="372"/>
      <c r="S4" s="372"/>
      <c r="T4" s="360"/>
      <c r="U4" s="360"/>
      <c r="V4" s="3" t="s">
        <v>61</v>
      </c>
      <c r="W4" s="3" t="s">
        <v>62</v>
      </c>
      <c r="X4" s="3" t="s">
        <v>15</v>
      </c>
      <c r="Y4" s="3" t="s">
        <v>63</v>
      </c>
      <c r="Z4" s="3" t="s">
        <v>60</v>
      </c>
      <c r="AA4" s="3" t="s">
        <v>25</v>
      </c>
      <c r="AB4" s="360"/>
      <c r="AC4" s="368"/>
      <c r="AD4" s="3" t="s">
        <v>16</v>
      </c>
      <c r="AE4" s="3" t="s">
        <v>17</v>
      </c>
      <c r="AF4" s="3" t="s">
        <v>26</v>
      </c>
      <c r="AG4" s="359"/>
      <c r="AH4" s="359"/>
      <c r="AI4" s="360"/>
      <c r="AJ4" s="359"/>
      <c r="AK4" s="359"/>
    </row>
    <row r="5" spans="1:37"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c r="AK5" s="2">
        <v>36</v>
      </c>
    </row>
    <row r="6" spans="1:37" ht="86.25" customHeight="1" x14ac:dyDescent="0.25">
      <c r="A6" s="1"/>
      <c r="B6" s="384" t="s">
        <v>125</v>
      </c>
      <c r="C6" s="386" t="s">
        <v>126</v>
      </c>
      <c r="D6" s="386" t="s">
        <v>334</v>
      </c>
      <c r="E6" s="386" t="s">
        <v>127</v>
      </c>
      <c r="F6" s="386" t="s">
        <v>715</v>
      </c>
      <c r="G6" s="386" t="s">
        <v>128</v>
      </c>
      <c r="H6" s="386" t="s">
        <v>79</v>
      </c>
      <c r="I6" s="386" t="s">
        <v>79</v>
      </c>
      <c r="J6" s="15" t="s">
        <v>129</v>
      </c>
      <c r="K6" s="15" t="s">
        <v>130</v>
      </c>
      <c r="L6" s="15" t="s">
        <v>89</v>
      </c>
      <c r="M6" s="16">
        <v>45000</v>
      </c>
      <c r="N6" s="386" t="s">
        <v>82</v>
      </c>
      <c r="O6" s="386" t="s">
        <v>131</v>
      </c>
      <c r="P6" s="389" t="s">
        <v>132</v>
      </c>
      <c r="Q6" s="389" t="s">
        <v>85</v>
      </c>
      <c r="R6" s="389" t="s">
        <v>133</v>
      </c>
      <c r="S6" s="389" t="s">
        <v>134</v>
      </c>
      <c r="T6" s="391">
        <v>18700000</v>
      </c>
      <c r="U6" s="386" t="s">
        <v>135</v>
      </c>
      <c r="V6" s="391">
        <v>18700000</v>
      </c>
      <c r="W6" s="386" t="s">
        <v>135</v>
      </c>
      <c r="X6" s="386" t="s">
        <v>135</v>
      </c>
      <c r="Y6" s="386" t="s">
        <v>135</v>
      </c>
      <c r="Z6" s="386" t="s">
        <v>135</v>
      </c>
      <c r="AA6" s="400" t="s">
        <v>135</v>
      </c>
      <c r="AB6" s="391">
        <v>3300000</v>
      </c>
      <c r="AC6" s="389" t="s">
        <v>87</v>
      </c>
      <c r="AD6" s="389" t="s">
        <v>135</v>
      </c>
      <c r="AE6" s="398">
        <v>18700000</v>
      </c>
      <c r="AF6" s="389" t="s">
        <v>135</v>
      </c>
      <c r="AG6" s="389" t="s">
        <v>135</v>
      </c>
      <c r="AH6" s="386" t="s">
        <v>227</v>
      </c>
      <c r="AI6" s="389" t="s">
        <v>136</v>
      </c>
      <c r="AJ6" s="393">
        <v>45351</v>
      </c>
      <c r="AK6" s="389" t="s">
        <v>716</v>
      </c>
    </row>
    <row r="7" spans="1:37" ht="60" x14ac:dyDescent="0.25">
      <c r="A7" s="1"/>
      <c r="B7" s="385"/>
      <c r="C7" s="387"/>
      <c r="D7" s="388"/>
      <c r="E7" s="388"/>
      <c r="F7" s="387"/>
      <c r="G7" s="388"/>
      <c r="H7" s="387"/>
      <c r="I7" s="387"/>
      <c r="J7" s="15" t="s">
        <v>137</v>
      </c>
      <c r="K7" s="15" t="s">
        <v>138</v>
      </c>
      <c r="L7" s="15" t="s">
        <v>139</v>
      </c>
      <c r="M7" s="16">
        <v>33</v>
      </c>
      <c r="N7" s="387"/>
      <c r="O7" s="387"/>
      <c r="P7" s="390"/>
      <c r="Q7" s="390"/>
      <c r="R7" s="390"/>
      <c r="S7" s="390"/>
      <c r="T7" s="392"/>
      <c r="U7" s="387"/>
      <c r="V7" s="387"/>
      <c r="W7" s="387"/>
      <c r="X7" s="387"/>
      <c r="Y7" s="387"/>
      <c r="Z7" s="387"/>
      <c r="AA7" s="401"/>
      <c r="AB7" s="387"/>
      <c r="AC7" s="390"/>
      <c r="AD7" s="390"/>
      <c r="AE7" s="399"/>
      <c r="AF7" s="390"/>
      <c r="AG7" s="390"/>
      <c r="AH7" s="387"/>
      <c r="AI7" s="390"/>
      <c r="AJ7" s="387"/>
      <c r="AK7" s="390"/>
    </row>
    <row r="8" spans="1:37" ht="96" x14ac:dyDescent="0.25">
      <c r="A8" s="1"/>
      <c r="B8" s="394" t="s">
        <v>140</v>
      </c>
      <c r="C8" s="396" t="s">
        <v>141</v>
      </c>
      <c r="D8" s="396" t="s">
        <v>335</v>
      </c>
      <c r="E8" s="396" t="s">
        <v>142</v>
      </c>
      <c r="F8" s="396" t="s">
        <v>717</v>
      </c>
      <c r="G8" s="389" t="s">
        <v>143</v>
      </c>
      <c r="H8" s="386" t="s">
        <v>79</v>
      </c>
      <c r="I8" s="386" t="s">
        <v>79</v>
      </c>
      <c r="J8" s="15" t="s">
        <v>144</v>
      </c>
      <c r="K8" s="15" t="s">
        <v>145</v>
      </c>
      <c r="L8" s="15" t="s">
        <v>146</v>
      </c>
      <c r="M8" s="16">
        <v>4</v>
      </c>
      <c r="N8" s="386" t="s">
        <v>82</v>
      </c>
      <c r="O8" s="386" t="s">
        <v>131</v>
      </c>
      <c r="P8" s="389" t="s">
        <v>132</v>
      </c>
      <c r="Q8" s="389" t="s">
        <v>85</v>
      </c>
      <c r="R8" s="389" t="s">
        <v>133</v>
      </c>
      <c r="S8" s="389" t="s">
        <v>134</v>
      </c>
      <c r="T8" s="402">
        <v>850000</v>
      </c>
      <c r="U8" s="402" t="s">
        <v>135</v>
      </c>
      <c r="V8" s="402">
        <v>850000</v>
      </c>
      <c r="W8" s="386" t="s">
        <v>135</v>
      </c>
      <c r="X8" s="386" t="s">
        <v>135</v>
      </c>
      <c r="Y8" s="386" t="s">
        <v>135</v>
      </c>
      <c r="Z8" s="386" t="s">
        <v>135</v>
      </c>
      <c r="AA8" s="389" t="s">
        <v>135</v>
      </c>
      <c r="AB8" s="402">
        <v>150000</v>
      </c>
      <c r="AC8" s="389" t="s">
        <v>87</v>
      </c>
      <c r="AD8" s="406" t="s">
        <v>135</v>
      </c>
      <c r="AE8" s="402">
        <v>850000</v>
      </c>
      <c r="AF8" s="389" t="s">
        <v>135</v>
      </c>
      <c r="AG8" s="389" t="s">
        <v>135</v>
      </c>
      <c r="AH8" s="389" t="s">
        <v>147</v>
      </c>
      <c r="AI8" s="389" t="s">
        <v>136</v>
      </c>
      <c r="AJ8" s="405">
        <v>45323</v>
      </c>
      <c r="AK8" s="403"/>
    </row>
    <row r="9" spans="1:37" ht="96" x14ac:dyDescent="0.25">
      <c r="A9" s="9"/>
      <c r="B9" s="395"/>
      <c r="C9" s="396"/>
      <c r="D9" s="397"/>
      <c r="E9" s="396"/>
      <c r="F9" s="396"/>
      <c r="G9" s="390"/>
      <c r="H9" s="387"/>
      <c r="I9" s="387"/>
      <c r="J9" s="15" t="s">
        <v>148</v>
      </c>
      <c r="K9" s="15" t="s">
        <v>149</v>
      </c>
      <c r="L9" s="15" t="s">
        <v>146</v>
      </c>
      <c r="M9" s="15">
        <v>4</v>
      </c>
      <c r="N9" s="387"/>
      <c r="O9" s="387"/>
      <c r="P9" s="390"/>
      <c r="Q9" s="390"/>
      <c r="R9" s="390"/>
      <c r="S9" s="390"/>
      <c r="T9" s="402"/>
      <c r="U9" s="402"/>
      <c r="V9" s="402"/>
      <c r="W9" s="387"/>
      <c r="X9" s="387"/>
      <c r="Y9" s="387"/>
      <c r="Z9" s="387"/>
      <c r="AA9" s="390"/>
      <c r="AB9" s="402"/>
      <c r="AC9" s="390"/>
      <c r="AD9" s="406"/>
      <c r="AE9" s="402"/>
      <c r="AF9" s="390"/>
      <c r="AG9" s="390"/>
      <c r="AH9" s="390"/>
      <c r="AI9" s="390"/>
      <c r="AJ9" s="390"/>
      <c r="AK9" s="403"/>
    </row>
    <row r="10" spans="1:37" ht="108" customHeight="1" x14ac:dyDescent="0.25">
      <c r="A10" s="1"/>
      <c r="B10" s="32" t="s">
        <v>336</v>
      </c>
      <c r="C10" s="108" t="s">
        <v>337</v>
      </c>
      <c r="D10" s="15" t="s">
        <v>334</v>
      </c>
      <c r="E10" s="109" t="s">
        <v>127</v>
      </c>
      <c r="F10" s="15" t="s">
        <v>718</v>
      </c>
      <c r="G10" s="15" t="s">
        <v>128</v>
      </c>
      <c r="H10" s="15" t="s">
        <v>79</v>
      </c>
      <c r="I10" s="15" t="s">
        <v>79</v>
      </c>
      <c r="J10" s="15" t="s">
        <v>338</v>
      </c>
      <c r="K10" s="15" t="s">
        <v>339</v>
      </c>
      <c r="L10" s="15" t="s">
        <v>146</v>
      </c>
      <c r="M10" s="16">
        <v>4</v>
      </c>
      <c r="N10" s="15" t="s">
        <v>82</v>
      </c>
      <c r="O10" s="15" t="s">
        <v>131</v>
      </c>
      <c r="P10" s="33" t="s">
        <v>132</v>
      </c>
      <c r="Q10" s="33" t="s">
        <v>85</v>
      </c>
      <c r="R10" s="33" t="s">
        <v>133</v>
      </c>
      <c r="S10" s="33" t="s">
        <v>134</v>
      </c>
      <c r="T10" s="16">
        <v>1700000</v>
      </c>
      <c r="U10" s="16" t="s">
        <v>135</v>
      </c>
      <c r="V10" s="16">
        <v>1700000</v>
      </c>
      <c r="W10" s="15" t="s">
        <v>135</v>
      </c>
      <c r="X10" s="15" t="s">
        <v>135</v>
      </c>
      <c r="Y10" s="15" t="s">
        <v>135</v>
      </c>
      <c r="Z10" s="15" t="s">
        <v>135</v>
      </c>
      <c r="AA10" s="33" t="s">
        <v>135</v>
      </c>
      <c r="AB10" s="16">
        <v>300000</v>
      </c>
      <c r="AC10" s="33" t="s">
        <v>87</v>
      </c>
      <c r="AD10" s="34" t="s">
        <v>135</v>
      </c>
      <c r="AE10" s="16">
        <v>1700000</v>
      </c>
      <c r="AF10" s="33" t="s">
        <v>135</v>
      </c>
      <c r="AG10" s="33" t="s">
        <v>135</v>
      </c>
      <c r="AH10" s="33" t="s">
        <v>340</v>
      </c>
      <c r="AI10" s="33" t="s">
        <v>341</v>
      </c>
      <c r="AJ10" s="180">
        <v>45572</v>
      </c>
      <c r="AK10" s="33" t="s">
        <v>716</v>
      </c>
    </row>
    <row r="11" spans="1:37" ht="79.5" customHeight="1" x14ac:dyDescent="0.25">
      <c r="A11" s="1"/>
      <c r="B11" s="394" t="s">
        <v>719</v>
      </c>
      <c r="C11" s="404" t="s">
        <v>720</v>
      </c>
      <c r="D11" s="404" t="s">
        <v>334</v>
      </c>
      <c r="E11" s="404" t="s">
        <v>127</v>
      </c>
      <c r="F11" s="404" t="s">
        <v>721</v>
      </c>
      <c r="G11" s="404" t="s">
        <v>128</v>
      </c>
      <c r="H11" s="404" t="s">
        <v>79</v>
      </c>
      <c r="I11" s="404" t="s">
        <v>79</v>
      </c>
      <c r="J11" s="15" t="s">
        <v>129</v>
      </c>
      <c r="K11" s="15" t="s">
        <v>130</v>
      </c>
      <c r="L11" s="15" t="s">
        <v>89</v>
      </c>
      <c r="M11" s="16">
        <v>1500</v>
      </c>
      <c r="N11" s="404" t="s">
        <v>82</v>
      </c>
      <c r="O11" s="404" t="s">
        <v>131</v>
      </c>
      <c r="P11" s="396" t="s">
        <v>132</v>
      </c>
      <c r="Q11" s="396" t="s">
        <v>85</v>
      </c>
      <c r="R11" s="396" t="s">
        <v>133</v>
      </c>
      <c r="S11" s="396" t="s">
        <v>134</v>
      </c>
      <c r="T11" s="407">
        <v>811363.65</v>
      </c>
      <c r="U11" s="404" t="s">
        <v>135</v>
      </c>
      <c r="V11" s="407">
        <v>811363.65</v>
      </c>
      <c r="W11" s="404" t="s">
        <v>135</v>
      </c>
      <c r="X11" s="404" t="s">
        <v>135</v>
      </c>
      <c r="Y11" s="404" t="s">
        <v>135</v>
      </c>
      <c r="Z11" s="404" t="s">
        <v>135</v>
      </c>
      <c r="AA11" s="396" t="s">
        <v>135</v>
      </c>
      <c r="AB11" s="407">
        <v>143181.82999999999</v>
      </c>
      <c r="AC11" s="396" t="s">
        <v>87</v>
      </c>
      <c r="AD11" s="396" t="s">
        <v>135</v>
      </c>
      <c r="AE11" s="407">
        <v>811363.65</v>
      </c>
      <c r="AF11" s="396" t="s">
        <v>135</v>
      </c>
      <c r="AG11" s="396" t="s">
        <v>135</v>
      </c>
      <c r="AH11" s="396" t="s">
        <v>722</v>
      </c>
      <c r="AI11" s="396" t="s">
        <v>723</v>
      </c>
      <c r="AJ11" s="389"/>
      <c r="AK11" s="403"/>
    </row>
    <row r="12" spans="1:37" ht="86.25" customHeight="1" x14ac:dyDescent="0.25">
      <c r="B12" s="394"/>
      <c r="C12" s="404"/>
      <c r="D12" s="404"/>
      <c r="E12" s="404"/>
      <c r="F12" s="404"/>
      <c r="G12" s="404"/>
      <c r="H12" s="404"/>
      <c r="I12" s="404"/>
      <c r="J12" s="15" t="s">
        <v>137</v>
      </c>
      <c r="K12" s="15" t="s">
        <v>138</v>
      </c>
      <c r="L12" s="15" t="s">
        <v>139</v>
      </c>
      <c r="M12" s="181">
        <v>1.5</v>
      </c>
      <c r="N12" s="404"/>
      <c r="O12" s="404"/>
      <c r="P12" s="396"/>
      <c r="Q12" s="396"/>
      <c r="R12" s="396"/>
      <c r="S12" s="396"/>
      <c r="T12" s="407"/>
      <c r="U12" s="404"/>
      <c r="V12" s="407"/>
      <c r="W12" s="404"/>
      <c r="X12" s="404"/>
      <c r="Y12" s="404"/>
      <c r="Z12" s="404"/>
      <c r="AA12" s="396"/>
      <c r="AB12" s="407"/>
      <c r="AC12" s="396"/>
      <c r="AD12" s="396"/>
      <c r="AE12" s="407"/>
      <c r="AF12" s="396"/>
      <c r="AG12" s="396"/>
      <c r="AH12" s="396"/>
      <c r="AI12" s="396"/>
      <c r="AJ12" s="390"/>
      <c r="AK12" s="403"/>
    </row>
  </sheetData>
  <mergeCells count="123">
    <mergeCell ref="AJ11:AJ12"/>
    <mergeCell ref="AK11:AK12"/>
    <mergeCell ref="AA11:AA12"/>
    <mergeCell ref="AB11:AB12"/>
    <mergeCell ref="AC11:AC12"/>
    <mergeCell ref="AD11:AD12"/>
    <mergeCell ref="AE11:AE12"/>
    <mergeCell ref="AF11:AF12"/>
    <mergeCell ref="O11:O12"/>
    <mergeCell ref="P11:P12"/>
    <mergeCell ref="Q11:Q12"/>
    <mergeCell ref="R11:R12"/>
    <mergeCell ref="S11:S12"/>
    <mergeCell ref="T11:T12"/>
    <mergeCell ref="AG11:AG12"/>
    <mergeCell ref="AH11:AH12"/>
    <mergeCell ref="AI11:AI12"/>
    <mergeCell ref="AC8:AC9"/>
    <mergeCell ref="AD8:AD9"/>
    <mergeCell ref="S8:S9"/>
    <mergeCell ref="T8:T9"/>
    <mergeCell ref="U11:U12"/>
    <mergeCell ref="V11:V12"/>
    <mergeCell ref="W11:W12"/>
    <mergeCell ref="X11:X12"/>
    <mergeCell ref="Y11:Y12"/>
    <mergeCell ref="Z11:Z12"/>
    <mergeCell ref="I8:I9"/>
    <mergeCell ref="N8:N9"/>
    <mergeCell ref="O8:O9"/>
    <mergeCell ref="P8:P9"/>
    <mergeCell ref="Q8:Q9"/>
    <mergeCell ref="R8:R9"/>
    <mergeCell ref="AK8:AK9"/>
    <mergeCell ref="B11:B12"/>
    <mergeCell ref="C11:C12"/>
    <mergeCell ref="D11:D12"/>
    <mergeCell ref="E11:E12"/>
    <mergeCell ref="F11:F12"/>
    <mergeCell ref="G11:G12"/>
    <mergeCell ref="H11:H12"/>
    <mergeCell ref="I11:I12"/>
    <mergeCell ref="N11:N12"/>
    <mergeCell ref="AE8:AE9"/>
    <mergeCell ref="AF8:AF9"/>
    <mergeCell ref="AG8:AG9"/>
    <mergeCell ref="AH8:AH9"/>
    <mergeCell ref="AI8:AI9"/>
    <mergeCell ref="AJ8:AJ9"/>
    <mergeCell ref="Y8:Y9"/>
    <mergeCell ref="Z8:Z9"/>
    <mergeCell ref="Z6:Z7"/>
    <mergeCell ref="AA6:AA7"/>
    <mergeCell ref="AB6:AB7"/>
    <mergeCell ref="Q6:Q7"/>
    <mergeCell ref="R6:R7"/>
    <mergeCell ref="U8:U9"/>
    <mergeCell ref="V8:V9"/>
    <mergeCell ref="W8:W9"/>
    <mergeCell ref="X8:X9"/>
    <mergeCell ref="AA8:AA9"/>
    <mergeCell ref="AB8:AB9"/>
    <mergeCell ref="H6:H7"/>
    <mergeCell ref="I6:I7"/>
    <mergeCell ref="N6:N7"/>
    <mergeCell ref="O6:O7"/>
    <mergeCell ref="P6:P7"/>
    <mergeCell ref="AI6:AI7"/>
    <mergeCell ref="AJ6:AJ7"/>
    <mergeCell ref="AK6:AK7"/>
    <mergeCell ref="B8:B9"/>
    <mergeCell ref="C8:C9"/>
    <mergeCell ref="D8:D9"/>
    <mergeCell ref="E8:E9"/>
    <mergeCell ref="F8:F9"/>
    <mergeCell ref="G8:G9"/>
    <mergeCell ref="H8:H9"/>
    <mergeCell ref="AC6:AC7"/>
    <mergeCell ref="AD6:AD7"/>
    <mergeCell ref="AE6:AE7"/>
    <mergeCell ref="AF6:AF7"/>
    <mergeCell ref="AG6:AG7"/>
    <mergeCell ref="AH6:AH7"/>
    <mergeCell ref="W6:W7"/>
    <mergeCell ref="X6:X7"/>
    <mergeCell ref="Y6:Y7"/>
    <mergeCell ref="AJ3:AJ4"/>
    <mergeCell ref="AK3:AK4"/>
    <mergeCell ref="B6:B7"/>
    <mergeCell ref="C6:C7"/>
    <mergeCell ref="D6:D7"/>
    <mergeCell ref="E6:E7"/>
    <mergeCell ref="F6:F7"/>
    <mergeCell ref="T3:T4"/>
    <mergeCell ref="U3:U4"/>
    <mergeCell ref="V3:AA3"/>
    <mergeCell ref="AB3:AB4"/>
    <mergeCell ref="AC3:AC4"/>
    <mergeCell ref="AD3:AF3"/>
    <mergeCell ref="N3:N4"/>
    <mergeCell ref="O3:O4"/>
    <mergeCell ref="P3:P4"/>
    <mergeCell ref="Q3:Q4"/>
    <mergeCell ref="R3:R4"/>
    <mergeCell ref="S3:S4"/>
    <mergeCell ref="S6:S7"/>
    <mergeCell ref="T6:T7"/>
    <mergeCell ref="U6:U7"/>
    <mergeCell ref="V6:V7"/>
    <mergeCell ref="G6:G7"/>
    <mergeCell ref="B1:AI1"/>
    <mergeCell ref="B3:B4"/>
    <mergeCell ref="C3:C4"/>
    <mergeCell ref="D3:D4"/>
    <mergeCell ref="E3:E4"/>
    <mergeCell ref="F3:F4"/>
    <mergeCell ref="G3:G4"/>
    <mergeCell ref="H3:H4"/>
    <mergeCell ref="I3:I4"/>
    <mergeCell ref="J3:M3"/>
    <mergeCell ref="AG3:AG4"/>
    <mergeCell ref="AH3:AH4"/>
    <mergeCell ref="AI3:AI4"/>
  </mergeCells>
  <dataValidations count="1">
    <dataValidation type="list" allowBlank="1" showInputMessage="1" showErrorMessage="1" sqref="P7:S7" xr:uid="{3BD41C0B-6240-4266-B5FE-31EA696E0FE9}">
      <formula1>#REF!</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4B911-4E55-4C24-8D37-448E59EFC96D}">
  <dimension ref="A1:AJ69"/>
  <sheetViews>
    <sheetView tabSelected="1" topLeftCell="P63" zoomScale="70" zoomScaleNormal="70" workbookViewId="0">
      <selection activeCell="AJ64" sqref="AJ64:AJ65"/>
    </sheetView>
  </sheetViews>
  <sheetFormatPr defaultRowHeight="15" x14ac:dyDescent="0.25"/>
  <cols>
    <col min="1" max="1" width="5" customWidth="1"/>
    <col min="2" max="2" width="21" customWidth="1"/>
    <col min="3" max="3" width="17.5703125" customWidth="1"/>
    <col min="4" max="5" width="13.5703125" customWidth="1"/>
    <col min="6" max="6" width="18.42578125" customWidth="1"/>
    <col min="7" max="7" width="50.42578125" customWidth="1"/>
    <col min="8" max="8" width="14.5703125" customWidth="1"/>
    <col min="9" max="9" width="13.5703125" customWidth="1"/>
    <col min="10" max="10" width="12.5703125" customWidth="1"/>
    <col min="11" max="14" width="10.5703125" customWidth="1"/>
    <col min="15" max="16" width="15.5703125" customWidth="1"/>
    <col min="17" max="17" width="18.5703125" customWidth="1"/>
    <col min="18" max="18" width="15.5703125" customWidth="1"/>
    <col min="19" max="21" width="14" customWidth="1"/>
    <col min="22" max="22" width="14.42578125" customWidth="1"/>
    <col min="23" max="23" width="11.42578125" customWidth="1"/>
    <col min="24" max="24" width="10" customWidth="1"/>
    <col min="25" max="25" width="11.5703125" customWidth="1"/>
    <col min="26" max="27" width="12.42578125" customWidth="1"/>
    <col min="28" max="28" width="15.42578125" customWidth="1"/>
    <col min="29" max="29" width="11.42578125" customWidth="1"/>
    <col min="30" max="30" width="12.42578125" customWidth="1"/>
    <col min="31" max="33" width="11.42578125" customWidth="1"/>
    <col min="34" max="34" width="24.42578125" customWidth="1"/>
    <col min="35" max="35" width="19.42578125" customWidth="1"/>
    <col min="36" max="36" width="16" customWidth="1"/>
  </cols>
  <sheetData>
    <row r="1" spans="1:36" x14ac:dyDescent="0.25">
      <c r="A1" s="1"/>
      <c r="B1" s="382" t="s">
        <v>40</v>
      </c>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c r="AF1" s="382"/>
      <c r="AG1" s="382"/>
      <c r="AH1" s="382"/>
      <c r="AI1" s="382"/>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85" customHeight="1" x14ac:dyDescent="0.25">
      <c r="A3" s="1"/>
      <c r="B3" s="360" t="s">
        <v>0</v>
      </c>
      <c r="C3" s="360" t="s">
        <v>1</v>
      </c>
      <c r="D3" s="360" t="s">
        <v>28</v>
      </c>
      <c r="E3" s="360" t="s">
        <v>29</v>
      </c>
      <c r="F3" s="360" t="s">
        <v>30</v>
      </c>
      <c r="G3" s="360" t="s">
        <v>3</v>
      </c>
      <c r="H3" s="360" t="s">
        <v>4</v>
      </c>
      <c r="I3" s="360" t="s">
        <v>5</v>
      </c>
      <c r="J3" s="366" t="s">
        <v>6</v>
      </c>
      <c r="K3" s="366"/>
      <c r="L3" s="366"/>
      <c r="M3" s="366"/>
      <c r="N3" s="358" t="s">
        <v>47</v>
      </c>
      <c r="O3" s="360" t="s">
        <v>31</v>
      </c>
      <c r="P3" s="372" t="s">
        <v>42</v>
      </c>
      <c r="Q3" s="372" t="s">
        <v>32</v>
      </c>
      <c r="R3" s="372" t="s">
        <v>37</v>
      </c>
      <c r="S3" s="372" t="s">
        <v>33</v>
      </c>
      <c r="T3" s="360" t="s">
        <v>55</v>
      </c>
      <c r="U3" s="360" t="s">
        <v>57</v>
      </c>
      <c r="V3" s="366" t="s">
        <v>59</v>
      </c>
      <c r="W3" s="366"/>
      <c r="X3" s="366"/>
      <c r="Y3" s="366"/>
      <c r="Z3" s="366"/>
      <c r="AA3" s="366"/>
      <c r="AB3" s="360" t="s">
        <v>69</v>
      </c>
      <c r="AC3" s="367" t="s">
        <v>75</v>
      </c>
      <c r="AD3" s="369" t="s">
        <v>77</v>
      </c>
      <c r="AE3" s="370"/>
      <c r="AF3" s="371"/>
      <c r="AG3" s="358" t="s">
        <v>27</v>
      </c>
      <c r="AH3" s="358" t="s">
        <v>36</v>
      </c>
      <c r="AI3" s="360" t="s">
        <v>34</v>
      </c>
      <c r="AJ3" s="358" t="s">
        <v>35</v>
      </c>
    </row>
    <row r="4" spans="1:36" ht="169.35" customHeight="1" x14ac:dyDescent="0.25">
      <c r="A4" s="1"/>
      <c r="B4" s="360"/>
      <c r="C4" s="360"/>
      <c r="D4" s="360"/>
      <c r="E4" s="360"/>
      <c r="F4" s="360"/>
      <c r="G4" s="360"/>
      <c r="H4" s="360"/>
      <c r="I4" s="360"/>
      <c r="J4" s="3" t="s">
        <v>7</v>
      </c>
      <c r="K4" s="3" t="s">
        <v>8</v>
      </c>
      <c r="L4" s="3" t="s">
        <v>9</v>
      </c>
      <c r="M4" s="11" t="s">
        <v>10</v>
      </c>
      <c r="N4" s="359"/>
      <c r="O4" s="360"/>
      <c r="P4" s="372"/>
      <c r="Q4" s="372"/>
      <c r="R4" s="372"/>
      <c r="S4" s="372"/>
      <c r="T4" s="360"/>
      <c r="U4" s="360"/>
      <c r="V4" s="3" t="s">
        <v>61</v>
      </c>
      <c r="W4" s="3" t="s">
        <v>62</v>
      </c>
      <c r="X4" s="3" t="s">
        <v>15</v>
      </c>
      <c r="Y4" s="3" t="s">
        <v>63</v>
      </c>
      <c r="Z4" s="3" t="s">
        <v>60</v>
      </c>
      <c r="AA4" s="3" t="s">
        <v>25</v>
      </c>
      <c r="AB4" s="360"/>
      <c r="AC4" s="368"/>
      <c r="AD4" s="3" t="s">
        <v>16</v>
      </c>
      <c r="AE4" s="3" t="s">
        <v>17</v>
      </c>
      <c r="AF4" s="3" t="s">
        <v>26</v>
      </c>
      <c r="AG4" s="359"/>
      <c r="AH4" s="359"/>
      <c r="AI4" s="360"/>
      <c r="AJ4" s="359"/>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114.75" x14ac:dyDescent="0.25">
      <c r="A6" s="1"/>
      <c r="B6" s="450" t="s">
        <v>186</v>
      </c>
      <c r="C6" s="450" t="s">
        <v>187</v>
      </c>
      <c r="D6" s="450" t="s">
        <v>188</v>
      </c>
      <c r="E6" s="450" t="s">
        <v>189</v>
      </c>
      <c r="F6" s="450" t="s">
        <v>187</v>
      </c>
      <c r="G6" s="450" t="s">
        <v>190</v>
      </c>
      <c r="H6" s="450" t="s">
        <v>79</v>
      </c>
      <c r="I6" s="450" t="s">
        <v>79</v>
      </c>
      <c r="J6" s="18" t="s">
        <v>191</v>
      </c>
      <c r="K6" s="18" t="s">
        <v>192</v>
      </c>
      <c r="L6" s="18" t="s">
        <v>193</v>
      </c>
      <c r="M6" s="172">
        <v>1.1299999999999999</v>
      </c>
      <c r="N6" s="450" t="s">
        <v>194</v>
      </c>
      <c r="O6" s="445" t="s">
        <v>195</v>
      </c>
      <c r="P6" s="486" t="s">
        <v>196</v>
      </c>
      <c r="Q6" s="486" t="s">
        <v>85</v>
      </c>
      <c r="R6" s="486" t="s">
        <v>86</v>
      </c>
      <c r="S6" s="486" t="s">
        <v>134</v>
      </c>
      <c r="T6" s="479">
        <v>341336</v>
      </c>
      <c r="U6" s="479">
        <v>341336</v>
      </c>
      <c r="V6" s="480">
        <v>341336</v>
      </c>
      <c r="W6" s="450" t="s">
        <v>135</v>
      </c>
      <c r="X6" s="450" t="s">
        <v>135</v>
      </c>
      <c r="Y6" s="450" t="s">
        <v>135</v>
      </c>
      <c r="Z6" s="450" t="s">
        <v>135</v>
      </c>
      <c r="AA6" s="450" t="s">
        <v>135</v>
      </c>
      <c r="AB6" s="480">
        <v>341336</v>
      </c>
      <c r="AC6" s="450" t="s">
        <v>197</v>
      </c>
      <c r="AD6" s="450" t="s">
        <v>135</v>
      </c>
      <c r="AE6" s="450" t="s">
        <v>135</v>
      </c>
      <c r="AF6" s="450">
        <v>341336</v>
      </c>
      <c r="AG6" s="450" t="s">
        <v>135</v>
      </c>
      <c r="AH6" s="428" t="s">
        <v>163</v>
      </c>
      <c r="AI6" s="428" t="s">
        <v>198</v>
      </c>
      <c r="AJ6" s="488">
        <v>45373</v>
      </c>
    </row>
    <row r="7" spans="1:36" ht="102" x14ac:dyDescent="0.25">
      <c r="A7" s="1"/>
      <c r="B7" s="451"/>
      <c r="C7" s="451"/>
      <c r="D7" s="451"/>
      <c r="E7" s="451"/>
      <c r="F7" s="451"/>
      <c r="G7" s="451"/>
      <c r="H7" s="451"/>
      <c r="I7" s="451"/>
      <c r="J7" s="18" t="s">
        <v>199</v>
      </c>
      <c r="K7" s="18" t="s">
        <v>200</v>
      </c>
      <c r="L7" s="18" t="s">
        <v>193</v>
      </c>
      <c r="M7" s="18">
        <v>3.5619999999999998</v>
      </c>
      <c r="N7" s="451"/>
      <c r="O7" s="445"/>
      <c r="P7" s="486"/>
      <c r="Q7" s="486"/>
      <c r="R7" s="486"/>
      <c r="S7" s="486"/>
      <c r="T7" s="445"/>
      <c r="U7" s="445"/>
      <c r="V7" s="451"/>
      <c r="W7" s="451"/>
      <c r="X7" s="451"/>
      <c r="Y7" s="451"/>
      <c r="Z7" s="451"/>
      <c r="AA7" s="451"/>
      <c r="AB7" s="451"/>
      <c r="AC7" s="451"/>
      <c r="AD7" s="451"/>
      <c r="AE7" s="451"/>
      <c r="AF7" s="451"/>
      <c r="AG7" s="451"/>
      <c r="AH7" s="472"/>
      <c r="AI7" s="472"/>
      <c r="AJ7" s="451"/>
    </row>
    <row r="8" spans="1:36" ht="102" x14ac:dyDescent="0.25">
      <c r="A8" s="1"/>
      <c r="B8" s="451"/>
      <c r="C8" s="451"/>
      <c r="D8" s="451"/>
      <c r="E8" s="451"/>
      <c r="F8" s="451"/>
      <c r="G8" s="451"/>
      <c r="H8" s="451"/>
      <c r="I8" s="451"/>
      <c r="J8" s="18" t="s">
        <v>201</v>
      </c>
      <c r="K8" s="18" t="s">
        <v>202</v>
      </c>
      <c r="L8" s="18" t="s">
        <v>92</v>
      </c>
      <c r="M8" s="18">
        <v>103</v>
      </c>
      <c r="N8" s="451"/>
      <c r="O8" s="445"/>
      <c r="P8" s="486"/>
      <c r="Q8" s="486"/>
      <c r="R8" s="486"/>
      <c r="S8" s="486"/>
      <c r="T8" s="445"/>
      <c r="U8" s="445"/>
      <c r="V8" s="451"/>
      <c r="W8" s="451"/>
      <c r="X8" s="451"/>
      <c r="Y8" s="451"/>
      <c r="Z8" s="451"/>
      <c r="AA8" s="451"/>
      <c r="AB8" s="451"/>
      <c r="AC8" s="451"/>
      <c r="AD8" s="451"/>
      <c r="AE8" s="451"/>
      <c r="AF8" s="451"/>
      <c r="AG8" s="451"/>
      <c r="AH8" s="472"/>
      <c r="AI8" s="472"/>
      <c r="AJ8" s="451"/>
    </row>
    <row r="9" spans="1:36" ht="102" x14ac:dyDescent="0.25">
      <c r="A9" s="1"/>
      <c r="B9" s="451"/>
      <c r="C9" s="451"/>
      <c r="D9" s="451"/>
      <c r="E9" s="451"/>
      <c r="F9" s="451"/>
      <c r="G9" s="451"/>
      <c r="H9" s="451"/>
      <c r="I9" s="451"/>
      <c r="J9" s="18" t="s">
        <v>203</v>
      </c>
      <c r="K9" s="18" t="s">
        <v>204</v>
      </c>
      <c r="L9" s="18" t="s">
        <v>92</v>
      </c>
      <c r="M9" s="18">
        <v>104</v>
      </c>
      <c r="N9" s="451"/>
      <c r="O9" s="445"/>
      <c r="P9" s="486"/>
      <c r="Q9" s="486"/>
      <c r="R9" s="486"/>
      <c r="S9" s="486"/>
      <c r="T9" s="445"/>
      <c r="U9" s="445"/>
      <c r="V9" s="451"/>
      <c r="W9" s="451"/>
      <c r="X9" s="451"/>
      <c r="Y9" s="451"/>
      <c r="Z9" s="451"/>
      <c r="AA9" s="451"/>
      <c r="AB9" s="451"/>
      <c r="AC9" s="451"/>
      <c r="AD9" s="451"/>
      <c r="AE9" s="451"/>
      <c r="AF9" s="451"/>
      <c r="AG9" s="451"/>
      <c r="AH9" s="472"/>
      <c r="AI9" s="472"/>
      <c r="AJ9" s="451"/>
    </row>
    <row r="10" spans="1:36" ht="76.5" x14ac:dyDescent="0.25">
      <c r="A10" s="1"/>
      <c r="B10" s="452"/>
      <c r="C10" s="452"/>
      <c r="D10" s="452"/>
      <c r="E10" s="452"/>
      <c r="F10" s="452"/>
      <c r="G10" s="452"/>
      <c r="H10" s="452"/>
      <c r="I10" s="452"/>
      <c r="J10" s="18" t="s">
        <v>205</v>
      </c>
      <c r="K10" s="18" t="s">
        <v>206</v>
      </c>
      <c r="L10" s="18" t="s">
        <v>207</v>
      </c>
      <c r="M10" s="18">
        <v>29</v>
      </c>
      <c r="N10" s="452"/>
      <c r="O10" s="445"/>
      <c r="P10" s="486"/>
      <c r="Q10" s="486"/>
      <c r="R10" s="486"/>
      <c r="S10" s="486"/>
      <c r="T10" s="445"/>
      <c r="U10" s="445"/>
      <c r="V10" s="452"/>
      <c r="W10" s="452"/>
      <c r="X10" s="452"/>
      <c r="Y10" s="452"/>
      <c r="Z10" s="452"/>
      <c r="AA10" s="452"/>
      <c r="AB10" s="452"/>
      <c r="AC10" s="452"/>
      <c r="AD10" s="452"/>
      <c r="AE10" s="452"/>
      <c r="AF10" s="452"/>
      <c r="AG10" s="452"/>
      <c r="AH10" s="429"/>
      <c r="AI10" s="429"/>
      <c r="AJ10" s="452"/>
    </row>
    <row r="11" spans="1:36" ht="114.75" x14ac:dyDescent="0.25">
      <c r="A11" s="1"/>
      <c r="B11" s="445" t="s">
        <v>208</v>
      </c>
      <c r="C11" s="445" t="s">
        <v>209</v>
      </c>
      <c r="D11" s="445" t="s">
        <v>188</v>
      </c>
      <c r="E11" s="445" t="s">
        <v>189</v>
      </c>
      <c r="F11" s="445" t="s">
        <v>209</v>
      </c>
      <c r="G11" s="445" t="s">
        <v>190</v>
      </c>
      <c r="H11" s="445" t="s">
        <v>79</v>
      </c>
      <c r="I11" s="445" t="s">
        <v>79</v>
      </c>
      <c r="J11" s="18" t="s">
        <v>191</v>
      </c>
      <c r="K11" s="18" t="s">
        <v>192</v>
      </c>
      <c r="L11" s="18" t="s">
        <v>193</v>
      </c>
      <c r="M11" s="18">
        <v>4.4850000000000003</v>
      </c>
      <c r="N11" s="450" t="s">
        <v>194</v>
      </c>
      <c r="O11" s="450" t="s">
        <v>210</v>
      </c>
      <c r="P11" s="486" t="s">
        <v>196</v>
      </c>
      <c r="Q11" s="486" t="s">
        <v>85</v>
      </c>
      <c r="R11" s="486" t="s">
        <v>86</v>
      </c>
      <c r="S11" s="486" t="s">
        <v>134</v>
      </c>
      <c r="T11" s="459">
        <v>2292099.85</v>
      </c>
      <c r="U11" s="459">
        <v>2292099.85</v>
      </c>
      <c r="V11" s="459">
        <v>2292099.85</v>
      </c>
      <c r="W11" s="450" t="s">
        <v>135</v>
      </c>
      <c r="X11" s="450" t="s">
        <v>135</v>
      </c>
      <c r="Y11" s="450" t="s">
        <v>135</v>
      </c>
      <c r="Z11" s="450" t="s">
        <v>135</v>
      </c>
      <c r="AA11" s="489" t="s">
        <v>135</v>
      </c>
      <c r="AB11" s="459">
        <v>3454543.94</v>
      </c>
      <c r="AC11" s="465" t="s">
        <v>197</v>
      </c>
      <c r="AD11" s="465" t="s">
        <v>135</v>
      </c>
      <c r="AE11" s="465" t="s">
        <v>135</v>
      </c>
      <c r="AF11" s="492">
        <v>2292099.85</v>
      </c>
      <c r="AG11" s="465" t="s">
        <v>135</v>
      </c>
      <c r="AH11" s="428" t="s">
        <v>198</v>
      </c>
      <c r="AI11" s="428" t="s">
        <v>573</v>
      </c>
      <c r="AJ11" s="462">
        <v>45426</v>
      </c>
    </row>
    <row r="12" spans="1:36" ht="102" x14ac:dyDescent="0.25">
      <c r="A12" s="1"/>
      <c r="B12" s="445"/>
      <c r="C12" s="445"/>
      <c r="D12" s="445"/>
      <c r="E12" s="445"/>
      <c r="F12" s="445"/>
      <c r="G12" s="445"/>
      <c r="H12" s="445"/>
      <c r="I12" s="445"/>
      <c r="J12" s="18" t="s">
        <v>201</v>
      </c>
      <c r="K12" s="18" t="s">
        <v>202</v>
      </c>
      <c r="L12" s="18" t="s">
        <v>92</v>
      </c>
      <c r="M12" s="18">
        <v>131</v>
      </c>
      <c r="N12" s="451"/>
      <c r="O12" s="451"/>
      <c r="P12" s="486"/>
      <c r="Q12" s="486"/>
      <c r="R12" s="486"/>
      <c r="S12" s="486"/>
      <c r="T12" s="460"/>
      <c r="U12" s="460"/>
      <c r="V12" s="460"/>
      <c r="W12" s="451"/>
      <c r="X12" s="451"/>
      <c r="Y12" s="451"/>
      <c r="Z12" s="451"/>
      <c r="AA12" s="490"/>
      <c r="AB12" s="460"/>
      <c r="AC12" s="466"/>
      <c r="AD12" s="466"/>
      <c r="AE12" s="466"/>
      <c r="AF12" s="493"/>
      <c r="AG12" s="466"/>
      <c r="AH12" s="472"/>
      <c r="AI12" s="472"/>
      <c r="AJ12" s="466"/>
    </row>
    <row r="13" spans="1:36" ht="102" x14ac:dyDescent="0.25">
      <c r="A13" s="1"/>
      <c r="B13" s="445"/>
      <c r="C13" s="445"/>
      <c r="D13" s="445"/>
      <c r="E13" s="445"/>
      <c r="F13" s="445"/>
      <c r="G13" s="445"/>
      <c r="H13" s="445"/>
      <c r="I13" s="445"/>
      <c r="J13" s="18" t="s">
        <v>199</v>
      </c>
      <c r="K13" s="18" t="s">
        <v>200</v>
      </c>
      <c r="L13" s="18" t="s">
        <v>193</v>
      </c>
      <c r="M13" s="18">
        <v>16.529</v>
      </c>
      <c r="N13" s="451"/>
      <c r="O13" s="451"/>
      <c r="P13" s="486"/>
      <c r="Q13" s="486"/>
      <c r="R13" s="486"/>
      <c r="S13" s="486"/>
      <c r="T13" s="460"/>
      <c r="U13" s="460"/>
      <c r="V13" s="460"/>
      <c r="W13" s="451"/>
      <c r="X13" s="451"/>
      <c r="Y13" s="451"/>
      <c r="Z13" s="451"/>
      <c r="AA13" s="490"/>
      <c r="AB13" s="460"/>
      <c r="AC13" s="466"/>
      <c r="AD13" s="466"/>
      <c r="AE13" s="466"/>
      <c r="AF13" s="493"/>
      <c r="AG13" s="466"/>
      <c r="AH13" s="472"/>
      <c r="AI13" s="472"/>
      <c r="AJ13" s="466"/>
    </row>
    <row r="14" spans="1:36" ht="102" x14ac:dyDescent="0.25">
      <c r="A14" s="1"/>
      <c r="B14" s="445"/>
      <c r="C14" s="445"/>
      <c r="D14" s="445"/>
      <c r="E14" s="445"/>
      <c r="F14" s="445"/>
      <c r="G14" s="445"/>
      <c r="H14" s="445"/>
      <c r="I14" s="445"/>
      <c r="J14" s="18" t="s">
        <v>203</v>
      </c>
      <c r="K14" s="18" t="s">
        <v>204</v>
      </c>
      <c r="L14" s="18" t="s">
        <v>92</v>
      </c>
      <c r="M14" s="18">
        <v>797</v>
      </c>
      <c r="N14" s="451"/>
      <c r="O14" s="451"/>
      <c r="P14" s="486"/>
      <c r="Q14" s="486"/>
      <c r="R14" s="486"/>
      <c r="S14" s="486"/>
      <c r="T14" s="460"/>
      <c r="U14" s="460"/>
      <c r="V14" s="460"/>
      <c r="W14" s="451"/>
      <c r="X14" s="451"/>
      <c r="Y14" s="451"/>
      <c r="Z14" s="451"/>
      <c r="AA14" s="490"/>
      <c r="AB14" s="460"/>
      <c r="AC14" s="466"/>
      <c r="AD14" s="466"/>
      <c r="AE14" s="466"/>
      <c r="AF14" s="493"/>
      <c r="AG14" s="466"/>
      <c r="AH14" s="472"/>
      <c r="AI14" s="472"/>
      <c r="AJ14" s="466"/>
    </row>
    <row r="15" spans="1:36" ht="63.75" x14ac:dyDescent="0.25">
      <c r="A15" s="1"/>
      <c r="B15" s="445"/>
      <c r="C15" s="445"/>
      <c r="D15" s="445"/>
      <c r="E15" s="445"/>
      <c r="F15" s="445"/>
      <c r="G15" s="445"/>
      <c r="H15" s="445"/>
      <c r="I15" s="445"/>
      <c r="J15" s="18" t="s">
        <v>211</v>
      </c>
      <c r="K15" s="18" t="s">
        <v>212</v>
      </c>
      <c r="L15" s="18" t="s">
        <v>213</v>
      </c>
      <c r="M15" s="18">
        <v>593</v>
      </c>
      <c r="N15" s="452"/>
      <c r="O15" s="452"/>
      <c r="P15" s="486"/>
      <c r="Q15" s="486"/>
      <c r="R15" s="486"/>
      <c r="S15" s="486"/>
      <c r="T15" s="461"/>
      <c r="U15" s="461"/>
      <c r="V15" s="461"/>
      <c r="W15" s="452"/>
      <c r="X15" s="452"/>
      <c r="Y15" s="452"/>
      <c r="Z15" s="452"/>
      <c r="AA15" s="491"/>
      <c r="AB15" s="461"/>
      <c r="AC15" s="467"/>
      <c r="AD15" s="467"/>
      <c r="AE15" s="467"/>
      <c r="AF15" s="494"/>
      <c r="AG15" s="467"/>
      <c r="AH15" s="429"/>
      <c r="AI15" s="429"/>
      <c r="AJ15" s="467"/>
    </row>
    <row r="16" spans="1:36" ht="114.75" x14ac:dyDescent="0.25">
      <c r="A16" s="1"/>
      <c r="B16" s="450" t="s">
        <v>214</v>
      </c>
      <c r="C16" s="450" t="s">
        <v>215</v>
      </c>
      <c r="D16" s="450" t="s">
        <v>188</v>
      </c>
      <c r="E16" s="450" t="s">
        <v>189</v>
      </c>
      <c r="F16" s="450" t="s">
        <v>215</v>
      </c>
      <c r="G16" s="450" t="s">
        <v>190</v>
      </c>
      <c r="H16" s="450" t="s">
        <v>79</v>
      </c>
      <c r="I16" s="450" t="s">
        <v>79</v>
      </c>
      <c r="J16" s="18" t="s">
        <v>191</v>
      </c>
      <c r="K16" s="18" t="s">
        <v>192</v>
      </c>
      <c r="L16" s="18" t="s">
        <v>193</v>
      </c>
      <c r="M16" s="18">
        <v>10.71</v>
      </c>
      <c r="N16" s="450" t="s">
        <v>194</v>
      </c>
      <c r="O16" s="450" t="s">
        <v>216</v>
      </c>
      <c r="P16" s="456" t="s">
        <v>196</v>
      </c>
      <c r="Q16" s="456" t="s">
        <v>85</v>
      </c>
      <c r="R16" s="456" t="s">
        <v>86</v>
      </c>
      <c r="S16" s="456" t="s">
        <v>134</v>
      </c>
      <c r="T16" s="480">
        <v>2445265</v>
      </c>
      <c r="U16" s="480">
        <v>2445265</v>
      </c>
      <c r="V16" s="480">
        <v>2445265</v>
      </c>
      <c r="W16" s="450" t="s">
        <v>135</v>
      </c>
      <c r="X16" s="450" t="s">
        <v>135</v>
      </c>
      <c r="Y16" s="450" t="s">
        <v>135</v>
      </c>
      <c r="Z16" s="450" t="s">
        <v>135</v>
      </c>
      <c r="AA16" s="450" t="s">
        <v>135</v>
      </c>
      <c r="AB16" s="480">
        <v>2445265</v>
      </c>
      <c r="AC16" s="450" t="s">
        <v>197</v>
      </c>
      <c r="AD16" s="450" t="s">
        <v>135</v>
      </c>
      <c r="AE16" s="450" t="s">
        <v>135</v>
      </c>
      <c r="AF16" s="480">
        <v>2445265</v>
      </c>
      <c r="AG16" s="450" t="s">
        <v>135</v>
      </c>
      <c r="AH16" s="428" t="s">
        <v>198</v>
      </c>
      <c r="AI16" s="428" t="s">
        <v>522</v>
      </c>
      <c r="AJ16" s="488">
        <v>45426</v>
      </c>
    </row>
    <row r="17" spans="1:36" ht="102" x14ac:dyDescent="0.25">
      <c r="A17" s="1"/>
      <c r="B17" s="451"/>
      <c r="C17" s="451"/>
      <c r="D17" s="451"/>
      <c r="E17" s="451"/>
      <c r="F17" s="451"/>
      <c r="G17" s="451"/>
      <c r="H17" s="451"/>
      <c r="I17" s="451"/>
      <c r="J17" s="18" t="s">
        <v>199</v>
      </c>
      <c r="K17" s="18" t="s">
        <v>200</v>
      </c>
      <c r="L17" s="18" t="s">
        <v>193</v>
      </c>
      <c r="M17" s="18">
        <v>13.23</v>
      </c>
      <c r="N17" s="451"/>
      <c r="O17" s="451"/>
      <c r="P17" s="457"/>
      <c r="Q17" s="457"/>
      <c r="R17" s="457"/>
      <c r="S17" s="457"/>
      <c r="T17" s="451"/>
      <c r="U17" s="451"/>
      <c r="V17" s="451"/>
      <c r="W17" s="451"/>
      <c r="X17" s="451"/>
      <c r="Y17" s="451"/>
      <c r="Z17" s="451"/>
      <c r="AA17" s="451"/>
      <c r="AB17" s="451"/>
      <c r="AC17" s="451"/>
      <c r="AD17" s="451"/>
      <c r="AE17" s="451"/>
      <c r="AF17" s="451"/>
      <c r="AG17" s="451"/>
      <c r="AH17" s="472"/>
      <c r="AI17" s="472"/>
      <c r="AJ17" s="451"/>
    </row>
    <row r="18" spans="1:36" ht="63.75" x14ac:dyDescent="0.25">
      <c r="A18" s="1"/>
      <c r="B18" s="451"/>
      <c r="C18" s="451"/>
      <c r="D18" s="451"/>
      <c r="E18" s="451"/>
      <c r="F18" s="451"/>
      <c r="G18" s="451"/>
      <c r="H18" s="451"/>
      <c r="I18" s="451"/>
      <c r="J18" s="18" t="s">
        <v>211</v>
      </c>
      <c r="K18" s="18" t="s">
        <v>212</v>
      </c>
      <c r="L18" s="18" t="s">
        <v>213</v>
      </c>
      <c r="M18" s="18">
        <v>734</v>
      </c>
      <c r="N18" s="451"/>
      <c r="O18" s="451"/>
      <c r="P18" s="457"/>
      <c r="Q18" s="457"/>
      <c r="R18" s="457"/>
      <c r="S18" s="457"/>
      <c r="T18" s="451"/>
      <c r="U18" s="451"/>
      <c r="V18" s="451"/>
      <c r="W18" s="451"/>
      <c r="X18" s="451"/>
      <c r="Y18" s="451"/>
      <c r="Z18" s="451"/>
      <c r="AA18" s="451"/>
      <c r="AB18" s="451"/>
      <c r="AC18" s="451"/>
      <c r="AD18" s="451"/>
      <c r="AE18" s="451"/>
      <c r="AF18" s="451"/>
      <c r="AG18" s="451"/>
      <c r="AH18" s="472"/>
      <c r="AI18" s="472"/>
      <c r="AJ18" s="451"/>
    </row>
    <row r="19" spans="1:36" ht="76.5" x14ac:dyDescent="0.25">
      <c r="A19" s="1"/>
      <c r="B19" s="451"/>
      <c r="C19" s="451"/>
      <c r="D19" s="451"/>
      <c r="E19" s="451"/>
      <c r="F19" s="451"/>
      <c r="G19" s="451"/>
      <c r="H19" s="451"/>
      <c r="I19" s="451"/>
      <c r="J19" s="18" t="s">
        <v>205</v>
      </c>
      <c r="K19" s="18" t="s">
        <v>206</v>
      </c>
      <c r="L19" s="18" t="s">
        <v>207</v>
      </c>
      <c r="M19" s="18">
        <v>50</v>
      </c>
      <c r="N19" s="451"/>
      <c r="O19" s="451"/>
      <c r="P19" s="457"/>
      <c r="Q19" s="457"/>
      <c r="R19" s="457"/>
      <c r="S19" s="457"/>
      <c r="T19" s="451"/>
      <c r="U19" s="451"/>
      <c r="V19" s="451"/>
      <c r="W19" s="451"/>
      <c r="X19" s="451"/>
      <c r="Y19" s="451"/>
      <c r="Z19" s="451"/>
      <c r="AA19" s="451"/>
      <c r="AB19" s="451"/>
      <c r="AC19" s="451"/>
      <c r="AD19" s="451"/>
      <c r="AE19" s="451"/>
      <c r="AF19" s="451"/>
      <c r="AG19" s="451"/>
      <c r="AH19" s="472"/>
      <c r="AI19" s="472"/>
      <c r="AJ19" s="451"/>
    </row>
    <row r="20" spans="1:36" ht="102" x14ac:dyDescent="0.25">
      <c r="A20" s="1"/>
      <c r="B20" s="451"/>
      <c r="C20" s="451"/>
      <c r="D20" s="451"/>
      <c r="E20" s="451"/>
      <c r="F20" s="451"/>
      <c r="G20" s="451"/>
      <c r="H20" s="451"/>
      <c r="I20" s="451"/>
      <c r="J20" s="18" t="s">
        <v>203</v>
      </c>
      <c r="K20" s="18" t="s">
        <v>204</v>
      </c>
      <c r="L20" s="18" t="s">
        <v>92</v>
      </c>
      <c r="M20" s="19">
        <v>1048</v>
      </c>
      <c r="N20" s="451"/>
      <c r="O20" s="451"/>
      <c r="P20" s="457"/>
      <c r="Q20" s="457"/>
      <c r="R20" s="457"/>
      <c r="S20" s="457"/>
      <c r="T20" s="451"/>
      <c r="U20" s="451"/>
      <c r="V20" s="451"/>
      <c r="W20" s="451"/>
      <c r="X20" s="451"/>
      <c r="Y20" s="451"/>
      <c r="Z20" s="451"/>
      <c r="AA20" s="451"/>
      <c r="AB20" s="451"/>
      <c r="AC20" s="451"/>
      <c r="AD20" s="451"/>
      <c r="AE20" s="451"/>
      <c r="AF20" s="451"/>
      <c r="AG20" s="451"/>
      <c r="AH20" s="472"/>
      <c r="AI20" s="472"/>
      <c r="AJ20" s="451"/>
    </row>
    <row r="21" spans="1:36" ht="102" x14ac:dyDescent="0.25">
      <c r="A21" s="1"/>
      <c r="B21" s="452"/>
      <c r="C21" s="452"/>
      <c r="D21" s="452"/>
      <c r="E21" s="452"/>
      <c r="F21" s="452"/>
      <c r="G21" s="452"/>
      <c r="H21" s="452"/>
      <c r="I21" s="452"/>
      <c r="J21" s="18" t="s">
        <v>201</v>
      </c>
      <c r="K21" s="18" t="s">
        <v>202</v>
      </c>
      <c r="L21" s="18" t="s">
        <v>92</v>
      </c>
      <c r="M21" s="18">
        <v>895</v>
      </c>
      <c r="N21" s="452"/>
      <c r="O21" s="452"/>
      <c r="P21" s="458"/>
      <c r="Q21" s="458"/>
      <c r="R21" s="458"/>
      <c r="S21" s="458"/>
      <c r="T21" s="452"/>
      <c r="U21" s="452"/>
      <c r="V21" s="452"/>
      <c r="W21" s="452"/>
      <c r="X21" s="452"/>
      <c r="Y21" s="452"/>
      <c r="Z21" s="452"/>
      <c r="AA21" s="452"/>
      <c r="AB21" s="452"/>
      <c r="AC21" s="452"/>
      <c r="AD21" s="452"/>
      <c r="AE21" s="452"/>
      <c r="AF21" s="452"/>
      <c r="AG21" s="452"/>
      <c r="AH21" s="429"/>
      <c r="AI21" s="429"/>
      <c r="AJ21" s="452"/>
    </row>
    <row r="22" spans="1:36" ht="114.75" x14ac:dyDescent="0.25">
      <c r="A22" s="1"/>
      <c r="B22" s="445" t="s">
        <v>217</v>
      </c>
      <c r="C22" s="445" t="s">
        <v>218</v>
      </c>
      <c r="D22" s="445" t="s">
        <v>188</v>
      </c>
      <c r="E22" s="445" t="s">
        <v>189</v>
      </c>
      <c r="F22" s="445" t="s">
        <v>218</v>
      </c>
      <c r="G22" s="445" t="s">
        <v>190</v>
      </c>
      <c r="H22" s="445" t="s">
        <v>79</v>
      </c>
      <c r="I22" s="445" t="s">
        <v>79</v>
      </c>
      <c r="J22" s="18" t="s">
        <v>191</v>
      </c>
      <c r="K22" s="18" t="s">
        <v>192</v>
      </c>
      <c r="L22" s="18" t="s">
        <v>193</v>
      </c>
      <c r="M22" s="18">
        <v>4.7720000000000002</v>
      </c>
      <c r="N22" s="450" t="s">
        <v>194</v>
      </c>
      <c r="O22" s="445" t="s">
        <v>219</v>
      </c>
      <c r="P22" s="486" t="s">
        <v>196</v>
      </c>
      <c r="Q22" s="486" t="s">
        <v>85</v>
      </c>
      <c r="R22" s="486" t="s">
        <v>86</v>
      </c>
      <c r="S22" s="486" t="s">
        <v>134</v>
      </c>
      <c r="T22" s="479">
        <v>1584542</v>
      </c>
      <c r="U22" s="480">
        <v>1584542</v>
      </c>
      <c r="V22" s="480">
        <v>1584542</v>
      </c>
      <c r="W22" s="476" t="s">
        <v>135</v>
      </c>
      <c r="X22" s="476" t="s">
        <v>135</v>
      </c>
      <c r="Y22" s="476" t="s">
        <v>135</v>
      </c>
      <c r="Z22" s="450" t="s">
        <v>135</v>
      </c>
      <c r="AA22" s="483" t="s">
        <v>135</v>
      </c>
      <c r="AB22" s="480">
        <v>1584542</v>
      </c>
      <c r="AC22" s="465" t="s">
        <v>197</v>
      </c>
      <c r="AD22" s="465" t="s">
        <v>135</v>
      </c>
      <c r="AE22" s="465" t="s">
        <v>135</v>
      </c>
      <c r="AF22" s="487">
        <v>1584542</v>
      </c>
      <c r="AG22" s="471" t="s">
        <v>135</v>
      </c>
      <c r="AH22" s="428" t="s">
        <v>220</v>
      </c>
      <c r="AI22" s="428" t="s">
        <v>221</v>
      </c>
      <c r="AJ22" s="462">
        <v>45530</v>
      </c>
    </row>
    <row r="23" spans="1:36" ht="102" x14ac:dyDescent="0.25">
      <c r="A23" s="1"/>
      <c r="B23" s="445"/>
      <c r="C23" s="445"/>
      <c r="D23" s="445"/>
      <c r="E23" s="445"/>
      <c r="F23" s="445"/>
      <c r="G23" s="445"/>
      <c r="H23" s="445"/>
      <c r="I23" s="445"/>
      <c r="J23" s="18" t="s">
        <v>201</v>
      </c>
      <c r="K23" s="18" t="s">
        <v>202</v>
      </c>
      <c r="L23" s="18" t="s">
        <v>92</v>
      </c>
      <c r="M23" s="18">
        <v>93</v>
      </c>
      <c r="N23" s="451"/>
      <c r="O23" s="445"/>
      <c r="P23" s="486"/>
      <c r="Q23" s="486"/>
      <c r="R23" s="486"/>
      <c r="S23" s="486"/>
      <c r="T23" s="445"/>
      <c r="U23" s="451"/>
      <c r="V23" s="451"/>
      <c r="W23" s="477"/>
      <c r="X23" s="477"/>
      <c r="Y23" s="477"/>
      <c r="Z23" s="451"/>
      <c r="AA23" s="484"/>
      <c r="AB23" s="451"/>
      <c r="AC23" s="469"/>
      <c r="AD23" s="466"/>
      <c r="AE23" s="466"/>
      <c r="AF23" s="466"/>
      <c r="AG23" s="469"/>
      <c r="AH23" s="472"/>
      <c r="AI23" s="472"/>
      <c r="AJ23" s="466"/>
    </row>
    <row r="24" spans="1:36" ht="102" x14ac:dyDescent="0.25">
      <c r="A24" s="1"/>
      <c r="B24" s="445"/>
      <c r="C24" s="445"/>
      <c r="D24" s="445"/>
      <c r="E24" s="445"/>
      <c r="F24" s="445"/>
      <c r="G24" s="445"/>
      <c r="H24" s="445"/>
      <c r="I24" s="445"/>
      <c r="J24" s="18" t="s">
        <v>199</v>
      </c>
      <c r="K24" s="18" t="s">
        <v>200</v>
      </c>
      <c r="L24" s="18" t="s">
        <v>193</v>
      </c>
      <c r="M24" s="18">
        <v>10.97</v>
      </c>
      <c r="N24" s="451"/>
      <c r="O24" s="445"/>
      <c r="P24" s="486"/>
      <c r="Q24" s="486"/>
      <c r="R24" s="486"/>
      <c r="S24" s="486"/>
      <c r="T24" s="445"/>
      <c r="U24" s="451"/>
      <c r="V24" s="451"/>
      <c r="W24" s="477"/>
      <c r="X24" s="477"/>
      <c r="Y24" s="477"/>
      <c r="Z24" s="451"/>
      <c r="AA24" s="484"/>
      <c r="AB24" s="451"/>
      <c r="AC24" s="469"/>
      <c r="AD24" s="466"/>
      <c r="AE24" s="466"/>
      <c r="AF24" s="466"/>
      <c r="AG24" s="469"/>
      <c r="AH24" s="472"/>
      <c r="AI24" s="472"/>
      <c r="AJ24" s="466"/>
    </row>
    <row r="25" spans="1:36" ht="102" x14ac:dyDescent="0.25">
      <c r="A25" s="1"/>
      <c r="B25" s="445"/>
      <c r="C25" s="445"/>
      <c r="D25" s="445"/>
      <c r="E25" s="445"/>
      <c r="F25" s="445"/>
      <c r="G25" s="445"/>
      <c r="H25" s="445"/>
      <c r="I25" s="445"/>
      <c r="J25" s="18" t="s">
        <v>203</v>
      </c>
      <c r="K25" s="18" t="s">
        <v>204</v>
      </c>
      <c r="L25" s="18" t="s">
        <v>92</v>
      </c>
      <c r="M25" s="18">
        <v>311</v>
      </c>
      <c r="N25" s="451"/>
      <c r="O25" s="445"/>
      <c r="P25" s="486"/>
      <c r="Q25" s="486"/>
      <c r="R25" s="486"/>
      <c r="S25" s="486"/>
      <c r="T25" s="445"/>
      <c r="U25" s="451"/>
      <c r="V25" s="451"/>
      <c r="W25" s="477"/>
      <c r="X25" s="477"/>
      <c r="Y25" s="477"/>
      <c r="Z25" s="451"/>
      <c r="AA25" s="484"/>
      <c r="AB25" s="451"/>
      <c r="AC25" s="469"/>
      <c r="AD25" s="466"/>
      <c r="AE25" s="466"/>
      <c r="AF25" s="466"/>
      <c r="AG25" s="469"/>
      <c r="AH25" s="472"/>
      <c r="AI25" s="472"/>
      <c r="AJ25" s="466"/>
    </row>
    <row r="26" spans="1:36" ht="63.75" x14ac:dyDescent="0.25">
      <c r="A26" s="1"/>
      <c r="B26" s="445"/>
      <c r="C26" s="445"/>
      <c r="D26" s="445"/>
      <c r="E26" s="445"/>
      <c r="F26" s="445"/>
      <c r="G26" s="445"/>
      <c r="H26" s="445"/>
      <c r="I26" s="445"/>
      <c r="J26" s="18" t="s">
        <v>211</v>
      </c>
      <c r="K26" s="18" t="s">
        <v>212</v>
      </c>
      <c r="L26" s="18" t="s">
        <v>213</v>
      </c>
      <c r="M26" s="18">
        <v>258</v>
      </c>
      <c r="N26" s="452"/>
      <c r="O26" s="445"/>
      <c r="P26" s="486"/>
      <c r="Q26" s="486"/>
      <c r="R26" s="486"/>
      <c r="S26" s="486"/>
      <c r="T26" s="445"/>
      <c r="U26" s="452"/>
      <c r="V26" s="452"/>
      <c r="W26" s="478"/>
      <c r="X26" s="478"/>
      <c r="Y26" s="478"/>
      <c r="Z26" s="452"/>
      <c r="AA26" s="485"/>
      <c r="AB26" s="452"/>
      <c r="AC26" s="470"/>
      <c r="AD26" s="467"/>
      <c r="AE26" s="467"/>
      <c r="AF26" s="467"/>
      <c r="AG26" s="470"/>
      <c r="AH26" s="429"/>
      <c r="AI26" s="429"/>
      <c r="AJ26" s="467"/>
    </row>
    <row r="27" spans="1:36" ht="114.75" x14ac:dyDescent="0.25">
      <c r="A27" s="1"/>
      <c r="B27" s="450" t="s">
        <v>222</v>
      </c>
      <c r="C27" s="450" t="s">
        <v>223</v>
      </c>
      <c r="D27" s="450" t="s">
        <v>188</v>
      </c>
      <c r="E27" s="450" t="s">
        <v>189</v>
      </c>
      <c r="F27" s="450" t="s">
        <v>223</v>
      </c>
      <c r="G27" s="450" t="s">
        <v>190</v>
      </c>
      <c r="H27" s="450" t="s">
        <v>79</v>
      </c>
      <c r="I27" s="450" t="s">
        <v>79</v>
      </c>
      <c r="J27" s="18" t="s">
        <v>191</v>
      </c>
      <c r="K27" s="18" t="s">
        <v>192</v>
      </c>
      <c r="L27" s="18" t="s">
        <v>193</v>
      </c>
      <c r="M27" s="18">
        <v>14.446999999999999</v>
      </c>
      <c r="N27" s="450" t="s">
        <v>194</v>
      </c>
      <c r="O27" s="450" t="s">
        <v>224</v>
      </c>
      <c r="P27" s="456" t="s">
        <v>196</v>
      </c>
      <c r="Q27" s="456" t="s">
        <v>85</v>
      </c>
      <c r="R27" s="456" t="s">
        <v>86</v>
      </c>
      <c r="S27" s="456" t="s">
        <v>134</v>
      </c>
      <c r="T27" s="480">
        <f>U27+U33</f>
        <v>8350513.3300000001</v>
      </c>
      <c r="U27" s="480">
        <v>6758500</v>
      </c>
      <c r="V27" s="480">
        <v>6758500</v>
      </c>
      <c r="W27" s="476" t="s">
        <v>135</v>
      </c>
      <c r="X27" s="476" t="s">
        <v>135</v>
      </c>
      <c r="Y27" s="476" t="s">
        <v>135</v>
      </c>
      <c r="Z27" s="450" t="s">
        <v>135</v>
      </c>
      <c r="AA27" s="483" t="s">
        <v>135</v>
      </c>
      <c r="AB27" s="480">
        <v>11154125.800000001</v>
      </c>
      <c r="AC27" s="465" t="s">
        <v>197</v>
      </c>
      <c r="AD27" s="465" t="s">
        <v>135</v>
      </c>
      <c r="AE27" s="465" t="s">
        <v>135</v>
      </c>
      <c r="AF27" s="468">
        <v>6758500</v>
      </c>
      <c r="AG27" s="471" t="s">
        <v>135</v>
      </c>
      <c r="AH27" s="428" t="s">
        <v>163</v>
      </c>
      <c r="AI27" s="473" t="s">
        <v>508</v>
      </c>
      <c r="AJ27" s="462">
        <v>45379</v>
      </c>
    </row>
    <row r="28" spans="1:36" ht="102" x14ac:dyDescent="0.25">
      <c r="A28" s="1"/>
      <c r="B28" s="451"/>
      <c r="C28" s="451"/>
      <c r="D28" s="451"/>
      <c r="E28" s="451"/>
      <c r="F28" s="451"/>
      <c r="G28" s="451"/>
      <c r="H28" s="451"/>
      <c r="I28" s="451"/>
      <c r="J28" s="18" t="s">
        <v>199</v>
      </c>
      <c r="K28" s="18" t="s">
        <v>200</v>
      </c>
      <c r="L28" s="18" t="s">
        <v>193</v>
      </c>
      <c r="M28" s="18">
        <v>17.399000000000001</v>
      </c>
      <c r="N28" s="451"/>
      <c r="O28" s="451"/>
      <c r="P28" s="457"/>
      <c r="Q28" s="457"/>
      <c r="R28" s="457"/>
      <c r="S28" s="457"/>
      <c r="T28" s="481"/>
      <c r="U28" s="451"/>
      <c r="V28" s="451"/>
      <c r="W28" s="477"/>
      <c r="X28" s="477"/>
      <c r="Y28" s="477"/>
      <c r="Z28" s="451"/>
      <c r="AA28" s="484"/>
      <c r="AB28" s="451"/>
      <c r="AC28" s="469"/>
      <c r="AD28" s="466"/>
      <c r="AE28" s="466"/>
      <c r="AF28" s="469"/>
      <c r="AG28" s="469"/>
      <c r="AH28" s="472"/>
      <c r="AI28" s="474"/>
      <c r="AJ28" s="463"/>
    </row>
    <row r="29" spans="1:36" ht="102" x14ac:dyDescent="0.25">
      <c r="A29" s="1"/>
      <c r="B29" s="451"/>
      <c r="C29" s="451"/>
      <c r="D29" s="451"/>
      <c r="E29" s="451"/>
      <c r="F29" s="451"/>
      <c r="G29" s="451"/>
      <c r="H29" s="451"/>
      <c r="I29" s="451"/>
      <c r="J29" s="18" t="s">
        <v>201</v>
      </c>
      <c r="K29" s="18" t="s">
        <v>202</v>
      </c>
      <c r="L29" s="18" t="s">
        <v>92</v>
      </c>
      <c r="M29" s="18">
        <v>725</v>
      </c>
      <c r="N29" s="451"/>
      <c r="O29" s="451"/>
      <c r="P29" s="457"/>
      <c r="Q29" s="457"/>
      <c r="R29" s="457"/>
      <c r="S29" s="457"/>
      <c r="T29" s="481"/>
      <c r="U29" s="451"/>
      <c r="V29" s="451"/>
      <c r="W29" s="477"/>
      <c r="X29" s="477"/>
      <c r="Y29" s="477"/>
      <c r="Z29" s="451"/>
      <c r="AA29" s="484"/>
      <c r="AB29" s="451"/>
      <c r="AC29" s="469"/>
      <c r="AD29" s="466"/>
      <c r="AE29" s="466"/>
      <c r="AF29" s="469"/>
      <c r="AG29" s="469"/>
      <c r="AH29" s="472"/>
      <c r="AI29" s="474"/>
      <c r="AJ29" s="463"/>
    </row>
    <row r="30" spans="1:36" ht="76.5" x14ac:dyDescent="0.25">
      <c r="A30" s="1"/>
      <c r="B30" s="451"/>
      <c r="C30" s="451"/>
      <c r="D30" s="451"/>
      <c r="E30" s="451"/>
      <c r="F30" s="451"/>
      <c r="G30" s="451"/>
      <c r="H30" s="451"/>
      <c r="I30" s="451"/>
      <c r="J30" s="18" t="s">
        <v>205</v>
      </c>
      <c r="K30" s="18" t="s">
        <v>206</v>
      </c>
      <c r="L30" s="18" t="s">
        <v>207</v>
      </c>
      <c r="M30" s="119">
        <v>40</v>
      </c>
      <c r="N30" s="451"/>
      <c r="O30" s="451"/>
      <c r="P30" s="457"/>
      <c r="Q30" s="457"/>
      <c r="R30" s="457"/>
      <c r="S30" s="457"/>
      <c r="T30" s="481"/>
      <c r="U30" s="451"/>
      <c r="V30" s="451"/>
      <c r="W30" s="477"/>
      <c r="X30" s="477"/>
      <c r="Y30" s="477"/>
      <c r="Z30" s="451"/>
      <c r="AA30" s="484"/>
      <c r="AB30" s="451"/>
      <c r="AC30" s="469"/>
      <c r="AD30" s="466"/>
      <c r="AE30" s="466"/>
      <c r="AF30" s="469"/>
      <c r="AG30" s="469"/>
      <c r="AH30" s="472"/>
      <c r="AI30" s="474"/>
      <c r="AJ30" s="463"/>
    </row>
    <row r="31" spans="1:36" ht="102" x14ac:dyDescent="0.25">
      <c r="A31" s="1"/>
      <c r="B31" s="451"/>
      <c r="C31" s="451"/>
      <c r="D31" s="451"/>
      <c r="E31" s="451"/>
      <c r="F31" s="451"/>
      <c r="G31" s="451"/>
      <c r="H31" s="451"/>
      <c r="I31" s="451"/>
      <c r="J31" s="18" t="s">
        <v>203</v>
      </c>
      <c r="K31" s="18" t="s">
        <v>204</v>
      </c>
      <c r="L31" s="18" t="s">
        <v>92</v>
      </c>
      <c r="M31" s="127">
        <v>3672</v>
      </c>
      <c r="N31" s="451"/>
      <c r="O31" s="451"/>
      <c r="P31" s="457"/>
      <c r="Q31" s="457"/>
      <c r="R31" s="457"/>
      <c r="S31" s="457"/>
      <c r="T31" s="481"/>
      <c r="U31" s="451"/>
      <c r="V31" s="451"/>
      <c r="W31" s="477"/>
      <c r="X31" s="477"/>
      <c r="Y31" s="477"/>
      <c r="Z31" s="451"/>
      <c r="AA31" s="484"/>
      <c r="AB31" s="451"/>
      <c r="AC31" s="469"/>
      <c r="AD31" s="466"/>
      <c r="AE31" s="466"/>
      <c r="AF31" s="469"/>
      <c r="AG31" s="469"/>
      <c r="AH31" s="472"/>
      <c r="AI31" s="474"/>
      <c r="AJ31" s="463"/>
    </row>
    <row r="32" spans="1:36" ht="63.75" x14ac:dyDescent="0.25">
      <c r="A32" s="1"/>
      <c r="B32" s="451"/>
      <c r="C32" s="452"/>
      <c r="D32" s="452"/>
      <c r="E32" s="452"/>
      <c r="F32" s="452"/>
      <c r="G32" s="452"/>
      <c r="H32" s="452"/>
      <c r="I32" s="452"/>
      <c r="J32" s="18" t="s">
        <v>211</v>
      </c>
      <c r="K32" s="18" t="s">
        <v>212</v>
      </c>
      <c r="L32" s="18" t="s">
        <v>213</v>
      </c>
      <c r="M32" s="127">
        <v>2979</v>
      </c>
      <c r="N32" s="452"/>
      <c r="O32" s="452"/>
      <c r="P32" s="458"/>
      <c r="Q32" s="458"/>
      <c r="R32" s="458"/>
      <c r="S32" s="458"/>
      <c r="T32" s="481"/>
      <c r="U32" s="452"/>
      <c r="V32" s="452"/>
      <c r="W32" s="478"/>
      <c r="X32" s="478"/>
      <c r="Y32" s="478"/>
      <c r="Z32" s="452"/>
      <c r="AA32" s="485"/>
      <c r="AB32" s="452"/>
      <c r="AC32" s="470"/>
      <c r="AD32" s="467"/>
      <c r="AE32" s="467"/>
      <c r="AF32" s="470"/>
      <c r="AG32" s="470"/>
      <c r="AH32" s="472"/>
      <c r="AI32" s="474"/>
      <c r="AJ32" s="463"/>
    </row>
    <row r="33" spans="1:36" ht="114.75" x14ac:dyDescent="0.25">
      <c r="A33" s="1"/>
      <c r="B33" s="451"/>
      <c r="C33" s="450" t="s">
        <v>225</v>
      </c>
      <c r="D33" s="450" t="s">
        <v>188</v>
      </c>
      <c r="E33" s="450" t="s">
        <v>189</v>
      </c>
      <c r="F33" s="450" t="s">
        <v>225</v>
      </c>
      <c r="G33" s="450" t="s">
        <v>190</v>
      </c>
      <c r="H33" s="450" t="s">
        <v>79</v>
      </c>
      <c r="I33" s="450" t="s">
        <v>79</v>
      </c>
      <c r="J33" s="18" t="s">
        <v>191</v>
      </c>
      <c r="K33" s="18" t="s">
        <v>192</v>
      </c>
      <c r="L33" s="18" t="s">
        <v>193</v>
      </c>
      <c r="M33" s="18">
        <v>3.7</v>
      </c>
      <c r="N33" s="450" t="s">
        <v>194</v>
      </c>
      <c r="O33" s="450" t="s">
        <v>226</v>
      </c>
      <c r="P33" s="456" t="s">
        <v>196</v>
      </c>
      <c r="Q33" s="456" t="s">
        <v>85</v>
      </c>
      <c r="R33" s="456" t="s">
        <v>86</v>
      </c>
      <c r="S33" s="456" t="s">
        <v>134</v>
      </c>
      <c r="T33" s="481"/>
      <c r="U33" s="459">
        <v>1592013.33</v>
      </c>
      <c r="V33" s="459">
        <v>1592013.33</v>
      </c>
      <c r="W33" s="476" t="s">
        <v>135</v>
      </c>
      <c r="X33" s="476" t="s">
        <v>135</v>
      </c>
      <c r="Y33" s="476" t="s">
        <v>135</v>
      </c>
      <c r="Z33" s="450" t="s">
        <v>135</v>
      </c>
      <c r="AA33" s="483" t="s">
        <v>135</v>
      </c>
      <c r="AB33" s="459">
        <v>3246960.03</v>
      </c>
      <c r="AC33" s="465" t="s">
        <v>197</v>
      </c>
      <c r="AD33" s="465" t="s">
        <v>135</v>
      </c>
      <c r="AE33" s="465" t="s">
        <v>135</v>
      </c>
      <c r="AF33" s="465">
        <v>1592013.33</v>
      </c>
      <c r="AG33" s="471" t="s">
        <v>135</v>
      </c>
      <c r="AH33" s="472"/>
      <c r="AI33" s="474"/>
      <c r="AJ33" s="463"/>
    </row>
    <row r="34" spans="1:36" ht="102" x14ac:dyDescent="0.25">
      <c r="A34" s="1"/>
      <c r="B34" s="451"/>
      <c r="C34" s="451"/>
      <c r="D34" s="451"/>
      <c r="E34" s="451"/>
      <c r="F34" s="451"/>
      <c r="G34" s="451"/>
      <c r="H34" s="451"/>
      <c r="I34" s="451"/>
      <c r="J34" s="18" t="s">
        <v>199</v>
      </c>
      <c r="K34" s="18" t="s">
        <v>200</v>
      </c>
      <c r="L34" s="18" t="s">
        <v>193</v>
      </c>
      <c r="M34" s="18">
        <v>8.1</v>
      </c>
      <c r="N34" s="451"/>
      <c r="O34" s="451"/>
      <c r="P34" s="457"/>
      <c r="Q34" s="457"/>
      <c r="R34" s="457"/>
      <c r="S34" s="457"/>
      <c r="T34" s="481"/>
      <c r="U34" s="460"/>
      <c r="V34" s="460"/>
      <c r="W34" s="477"/>
      <c r="X34" s="477"/>
      <c r="Y34" s="477"/>
      <c r="Z34" s="451"/>
      <c r="AA34" s="484"/>
      <c r="AB34" s="460"/>
      <c r="AC34" s="469"/>
      <c r="AD34" s="466"/>
      <c r="AE34" s="466"/>
      <c r="AF34" s="466"/>
      <c r="AG34" s="469"/>
      <c r="AH34" s="472"/>
      <c r="AI34" s="474"/>
      <c r="AJ34" s="463"/>
    </row>
    <row r="35" spans="1:36" ht="63.75" x14ac:dyDescent="0.25">
      <c r="A35" s="1"/>
      <c r="B35" s="451"/>
      <c r="C35" s="451"/>
      <c r="D35" s="451"/>
      <c r="E35" s="451"/>
      <c r="F35" s="451"/>
      <c r="G35" s="451"/>
      <c r="H35" s="451"/>
      <c r="I35" s="451"/>
      <c r="J35" s="18" t="s">
        <v>211</v>
      </c>
      <c r="K35" s="18" t="s">
        <v>212</v>
      </c>
      <c r="L35" s="18" t="s">
        <v>213</v>
      </c>
      <c r="M35" s="18">
        <v>607</v>
      </c>
      <c r="N35" s="451"/>
      <c r="O35" s="451"/>
      <c r="P35" s="457"/>
      <c r="Q35" s="457"/>
      <c r="R35" s="457"/>
      <c r="S35" s="457"/>
      <c r="T35" s="481"/>
      <c r="U35" s="460"/>
      <c r="V35" s="460"/>
      <c r="W35" s="477"/>
      <c r="X35" s="477"/>
      <c r="Y35" s="477"/>
      <c r="Z35" s="451"/>
      <c r="AA35" s="484"/>
      <c r="AB35" s="460"/>
      <c r="AC35" s="469"/>
      <c r="AD35" s="466"/>
      <c r="AE35" s="466"/>
      <c r="AF35" s="466"/>
      <c r="AG35" s="469"/>
      <c r="AH35" s="472"/>
      <c r="AI35" s="474"/>
      <c r="AJ35" s="463"/>
    </row>
    <row r="36" spans="1:36" ht="76.5" x14ac:dyDescent="0.25">
      <c r="A36" s="1"/>
      <c r="B36" s="451"/>
      <c r="C36" s="451"/>
      <c r="D36" s="451"/>
      <c r="E36" s="451"/>
      <c r="F36" s="451"/>
      <c r="G36" s="451"/>
      <c r="H36" s="451"/>
      <c r="I36" s="451"/>
      <c r="J36" s="18" t="s">
        <v>205</v>
      </c>
      <c r="K36" s="18" t="s">
        <v>206</v>
      </c>
      <c r="L36" s="18" t="s">
        <v>207</v>
      </c>
      <c r="M36" s="18">
        <v>1920</v>
      </c>
      <c r="N36" s="451"/>
      <c r="O36" s="451"/>
      <c r="P36" s="457"/>
      <c r="Q36" s="457"/>
      <c r="R36" s="457"/>
      <c r="S36" s="457"/>
      <c r="T36" s="481"/>
      <c r="U36" s="460"/>
      <c r="V36" s="460"/>
      <c r="W36" s="477"/>
      <c r="X36" s="477"/>
      <c r="Y36" s="477"/>
      <c r="Z36" s="451"/>
      <c r="AA36" s="484"/>
      <c r="AB36" s="460"/>
      <c r="AC36" s="469"/>
      <c r="AD36" s="466"/>
      <c r="AE36" s="466"/>
      <c r="AF36" s="466"/>
      <c r="AG36" s="469"/>
      <c r="AH36" s="472"/>
      <c r="AI36" s="474"/>
      <c r="AJ36" s="463"/>
    </row>
    <row r="37" spans="1:36" ht="102" x14ac:dyDescent="0.25">
      <c r="A37" s="1"/>
      <c r="B37" s="451"/>
      <c r="C37" s="451"/>
      <c r="D37" s="451"/>
      <c r="E37" s="451"/>
      <c r="F37" s="451"/>
      <c r="G37" s="451"/>
      <c r="H37" s="451"/>
      <c r="I37" s="451"/>
      <c r="J37" s="18" t="s">
        <v>203</v>
      </c>
      <c r="K37" s="18" t="s">
        <v>204</v>
      </c>
      <c r="L37" s="18" t="s">
        <v>92</v>
      </c>
      <c r="M37" s="18">
        <v>562</v>
      </c>
      <c r="N37" s="451"/>
      <c r="O37" s="451"/>
      <c r="P37" s="457"/>
      <c r="Q37" s="457"/>
      <c r="R37" s="457"/>
      <c r="S37" s="457"/>
      <c r="T37" s="481"/>
      <c r="U37" s="460"/>
      <c r="V37" s="460"/>
      <c r="W37" s="477"/>
      <c r="X37" s="477"/>
      <c r="Y37" s="477"/>
      <c r="Z37" s="451"/>
      <c r="AA37" s="484"/>
      <c r="AB37" s="460"/>
      <c r="AC37" s="469"/>
      <c r="AD37" s="466"/>
      <c r="AE37" s="466"/>
      <c r="AF37" s="466"/>
      <c r="AG37" s="469"/>
      <c r="AH37" s="472"/>
      <c r="AI37" s="474"/>
      <c r="AJ37" s="463"/>
    </row>
    <row r="38" spans="1:36" ht="102" x14ac:dyDescent="0.25">
      <c r="A38" s="1"/>
      <c r="B38" s="452"/>
      <c r="C38" s="452"/>
      <c r="D38" s="452"/>
      <c r="E38" s="452"/>
      <c r="F38" s="452"/>
      <c r="G38" s="452"/>
      <c r="H38" s="452"/>
      <c r="I38" s="452"/>
      <c r="J38" s="18" t="s">
        <v>201</v>
      </c>
      <c r="K38" s="18" t="s">
        <v>202</v>
      </c>
      <c r="L38" s="18" t="s">
        <v>92</v>
      </c>
      <c r="M38" s="18">
        <v>6513</v>
      </c>
      <c r="N38" s="452"/>
      <c r="O38" s="452"/>
      <c r="P38" s="458"/>
      <c r="Q38" s="458"/>
      <c r="R38" s="458"/>
      <c r="S38" s="458"/>
      <c r="T38" s="482"/>
      <c r="U38" s="461"/>
      <c r="V38" s="461"/>
      <c r="W38" s="478"/>
      <c r="X38" s="478"/>
      <c r="Y38" s="478"/>
      <c r="Z38" s="452"/>
      <c r="AA38" s="485"/>
      <c r="AB38" s="461"/>
      <c r="AC38" s="470"/>
      <c r="AD38" s="467"/>
      <c r="AE38" s="467"/>
      <c r="AF38" s="467"/>
      <c r="AG38" s="470"/>
      <c r="AH38" s="429"/>
      <c r="AI38" s="475"/>
      <c r="AJ38" s="464"/>
    </row>
    <row r="39" spans="1:36" ht="63.75" x14ac:dyDescent="0.25">
      <c r="B39" s="408" t="s">
        <v>486</v>
      </c>
      <c r="C39" s="450" t="s">
        <v>487</v>
      </c>
      <c r="D39" s="422" t="s">
        <v>488</v>
      </c>
      <c r="E39" s="422" t="s">
        <v>489</v>
      </c>
      <c r="F39" s="422" t="s">
        <v>487</v>
      </c>
      <c r="G39" s="422" t="s">
        <v>490</v>
      </c>
      <c r="H39" s="422" t="s">
        <v>79</v>
      </c>
      <c r="I39" s="422" t="s">
        <v>79</v>
      </c>
      <c r="J39" s="18" t="s">
        <v>491</v>
      </c>
      <c r="K39" s="18" t="s">
        <v>492</v>
      </c>
      <c r="L39" s="18" t="s">
        <v>493</v>
      </c>
      <c r="M39" s="118">
        <v>177988.12</v>
      </c>
      <c r="N39" s="422" t="s">
        <v>82</v>
      </c>
      <c r="O39" s="422" t="s">
        <v>102</v>
      </c>
      <c r="P39" s="408" t="s">
        <v>196</v>
      </c>
      <c r="Q39" s="408" t="s">
        <v>85</v>
      </c>
      <c r="R39" s="408" t="s">
        <v>86</v>
      </c>
      <c r="S39" s="425" t="s">
        <v>134</v>
      </c>
      <c r="T39" s="453">
        <v>173400</v>
      </c>
      <c r="U39" s="419">
        <v>173400</v>
      </c>
      <c r="V39" s="419">
        <v>173400</v>
      </c>
      <c r="W39" s="422" t="s">
        <v>135</v>
      </c>
      <c r="X39" s="422" t="s">
        <v>135</v>
      </c>
      <c r="Y39" s="422" t="s">
        <v>135</v>
      </c>
      <c r="Z39" s="422" t="s">
        <v>135</v>
      </c>
      <c r="AA39" s="416" t="s">
        <v>135</v>
      </c>
      <c r="AB39" s="419">
        <v>30600</v>
      </c>
      <c r="AC39" s="408" t="s">
        <v>197</v>
      </c>
      <c r="AD39" s="408" t="s">
        <v>135</v>
      </c>
      <c r="AE39" s="408" t="s">
        <v>135</v>
      </c>
      <c r="AF39" s="419">
        <v>173400</v>
      </c>
      <c r="AG39" s="408" t="s">
        <v>135</v>
      </c>
      <c r="AH39" s="411" t="s">
        <v>368</v>
      </c>
      <c r="AI39" s="411" t="s">
        <v>220</v>
      </c>
      <c r="AJ39" s="444">
        <v>45462</v>
      </c>
    </row>
    <row r="40" spans="1:36" ht="51" x14ac:dyDescent="0.25">
      <c r="B40" s="409"/>
      <c r="C40" s="451"/>
      <c r="D40" s="423"/>
      <c r="E40" s="423"/>
      <c r="F40" s="423"/>
      <c r="G40" s="423"/>
      <c r="H40" s="423"/>
      <c r="I40" s="423"/>
      <c r="J40" s="18" t="s">
        <v>494</v>
      </c>
      <c r="K40" s="18" t="s">
        <v>495</v>
      </c>
      <c r="L40" s="18" t="s">
        <v>496</v>
      </c>
      <c r="M40" s="18">
        <v>302</v>
      </c>
      <c r="N40" s="423"/>
      <c r="O40" s="423"/>
      <c r="P40" s="409"/>
      <c r="Q40" s="409"/>
      <c r="R40" s="409"/>
      <c r="S40" s="426"/>
      <c r="T40" s="454"/>
      <c r="U40" s="420"/>
      <c r="V40" s="420"/>
      <c r="W40" s="423"/>
      <c r="X40" s="423"/>
      <c r="Y40" s="423"/>
      <c r="Z40" s="423"/>
      <c r="AA40" s="417"/>
      <c r="AB40" s="420"/>
      <c r="AC40" s="409"/>
      <c r="AD40" s="409"/>
      <c r="AE40" s="409"/>
      <c r="AF40" s="420"/>
      <c r="AG40" s="409"/>
      <c r="AH40" s="412"/>
      <c r="AI40" s="412"/>
      <c r="AJ40" s="444"/>
    </row>
    <row r="41" spans="1:36" ht="89.25" x14ac:dyDescent="0.25">
      <c r="B41" s="410"/>
      <c r="C41" s="452"/>
      <c r="D41" s="424"/>
      <c r="E41" s="424"/>
      <c r="F41" s="424"/>
      <c r="G41" s="424"/>
      <c r="H41" s="424"/>
      <c r="I41" s="424"/>
      <c r="J41" s="18" t="s">
        <v>497</v>
      </c>
      <c r="K41" s="18" t="s">
        <v>498</v>
      </c>
      <c r="L41" s="18" t="s">
        <v>146</v>
      </c>
      <c r="M41" s="18">
        <v>1</v>
      </c>
      <c r="N41" s="424"/>
      <c r="O41" s="424"/>
      <c r="P41" s="410"/>
      <c r="Q41" s="410"/>
      <c r="R41" s="410"/>
      <c r="S41" s="427"/>
      <c r="T41" s="455"/>
      <c r="U41" s="421"/>
      <c r="V41" s="421"/>
      <c r="W41" s="424"/>
      <c r="X41" s="424"/>
      <c r="Y41" s="424"/>
      <c r="Z41" s="424"/>
      <c r="AA41" s="418"/>
      <c r="AB41" s="421"/>
      <c r="AC41" s="410"/>
      <c r="AD41" s="410"/>
      <c r="AE41" s="410"/>
      <c r="AF41" s="421"/>
      <c r="AG41" s="410"/>
      <c r="AH41" s="413"/>
      <c r="AI41" s="413"/>
      <c r="AJ41" s="444"/>
    </row>
    <row r="42" spans="1:36" ht="63.75" x14ac:dyDescent="0.25">
      <c r="B42" s="408" t="s">
        <v>499</v>
      </c>
      <c r="C42" s="450" t="s">
        <v>500</v>
      </c>
      <c r="D42" s="422" t="s">
        <v>488</v>
      </c>
      <c r="E42" s="422" t="s">
        <v>489</v>
      </c>
      <c r="F42" s="422" t="s">
        <v>500</v>
      </c>
      <c r="G42" s="422" t="s">
        <v>490</v>
      </c>
      <c r="H42" s="422" t="s">
        <v>79</v>
      </c>
      <c r="I42" s="422" t="s">
        <v>79</v>
      </c>
      <c r="J42" s="119" t="s">
        <v>491</v>
      </c>
      <c r="K42" s="119" t="s">
        <v>492</v>
      </c>
      <c r="L42" s="119" t="s">
        <v>493</v>
      </c>
      <c r="M42" s="120">
        <v>260010</v>
      </c>
      <c r="N42" s="422" t="s">
        <v>194</v>
      </c>
      <c r="O42" s="422" t="s">
        <v>501</v>
      </c>
      <c r="P42" s="408" t="s">
        <v>196</v>
      </c>
      <c r="Q42" s="408" t="s">
        <v>85</v>
      </c>
      <c r="R42" s="408" t="s">
        <v>86</v>
      </c>
      <c r="S42" s="425" t="s">
        <v>134</v>
      </c>
      <c r="T42" s="419">
        <v>245565</v>
      </c>
      <c r="U42" s="447">
        <v>245565</v>
      </c>
      <c r="V42" s="419">
        <v>245565</v>
      </c>
      <c r="W42" s="422" t="s">
        <v>135</v>
      </c>
      <c r="X42" s="422" t="s">
        <v>135</v>
      </c>
      <c r="Y42" s="422" t="s">
        <v>135</v>
      </c>
      <c r="Z42" s="422" t="s">
        <v>135</v>
      </c>
      <c r="AA42" s="416" t="s">
        <v>135</v>
      </c>
      <c r="AB42" s="419">
        <v>43335</v>
      </c>
      <c r="AC42" s="408" t="s">
        <v>197</v>
      </c>
      <c r="AD42" s="408" t="s">
        <v>135</v>
      </c>
      <c r="AE42" s="408" t="s">
        <v>135</v>
      </c>
      <c r="AF42" s="419">
        <v>245565</v>
      </c>
      <c r="AG42" s="408" t="s">
        <v>135</v>
      </c>
      <c r="AH42" s="411" t="s">
        <v>503</v>
      </c>
      <c r="AI42" s="411" t="s">
        <v>764</v>
      </c>
      <c r="AJ42" s="444">
        <v>45771</v>
      </c>
    </row>
    <row r="43" spans="1:36" ht="51" x14ac:dyDescent="0.25">
      <c r="B43" s="409"/>
      <c r="C43" s="451"/>
      <c r="D43" s="423"/>
      <c r="E43" s="423"/>
      <c r="F43" s="423"/>
      <c r="G43" s="423"/>
      <c r="H43" s="423"/>
      <c r="I43" s="423"/>
      <c r="J43" s="121" t="s">
        <v>494</v>
      </c>
      <c r="K43" s="121" t="s">
        <v>495</v>
      </c>
      <c r="L43" s="121" t="s">
        <v>496</v>
      </c>
      <c r="M43" s="121">
        <v>250</v>
      </c>
      <c r="N43" s="423"/>
      <c r="O43" s="423"/>
      <c r="P43" s="409"/>
      <c r="Q43" s="409"/>
      <c r="R43" s="409"/>
      <c r="S43" s="426"/>
      <c r="T43" s="420"/>
      <c r="U43" s="448"/>
      <c r="V43" s="420"/>
      <c r="W43" s="423"/>
      <c r="X43" s="423"/>
      <c r="Y43" s="423"/>
      <c r="Z43" s="423"/>
      <c r="AA43" s="417"/>
      <c r="AB43" s="420"/>
      <c r="AC43" s="409"/>
      <c r="AD43" s="409"/>
      <c r="AE43" s="409"/>
      <c r="AF43" s="420"/>
      <c r="AG43" s="409"/>
      <c r="AH43" s="412"/>
      <c r="AI43" s="412"/>
      <c r="AJ43" s="445"/>
    </row>
    <row r="44" spans="1:36" ht="89.25" x14ac:dyDescent="0.25">
      <c r="B44" s="410"/>
      <c r="C44" s="452"/>
      <c r="D44" s="424"/>
      <c r="E44" s="424"/>
      <c r="F44" s="424"/>
      <c r="G44" s="424"/>
      <c r="H44" s="424"/>
      <c r="I44" s="424"/>
      <c r="J44" s="18" t="s">
        <v>497</v>
      </c>
      <c r="K44" s="18" t="s">
        <v>498</v>
      </c>
      <c r="L44" s="18" t="s">
        <v>146</v>
      </c>
      <c r="M44" s="18">
        <v>1</v>
      </c>
      <c r="N44" s="424"/>
      <c r="O44" s="424"/>
      <c r="P44" s="410"/>
      <c r="Q44" s="410"/>
      <c r="R44" s="410"/>
      <c r="S44" s="427"/>
      <c r="T44" s="421"/>
      <c r="U44" s="449"/>
      <c r="V44" s="421"/>
      <c r="W44" s="424"/>
      <c r="X44" s="424"/>
      <c r="Y44" s="424"/>
      <c r="Z44" s="424"/>
      <c r="AA44" s="418"/>
      <c r="AB44" s="421"/>
      <c r="AC44" s="410"/>
      <c r="AD44" s="410"/>
      <c r="AE44" s="410"/>
      <c r="AF44" s="421"/>
      <c r="AG44" s="410"/>
      <c r="AH44" s="413"/>
      <c r="AI44" s="413"/>
      <c r="AJ44" s="445"/>
    </row>
    <row r="45" spans="1:36" ht="63.75" x14ac:dyDescent="0.25">
      <c r="B45" s="408" t="s">
        <v>504</v>
      </c>
      <c r="C45" s="430" t="s">
        <v>505</v>
      </c>
      <c r="D45" s="422" t="s">
        <v>488</v>
      </c>
      <c r="E45" s="422" t="s">
        <v>489</v>
      </c>
      <c r="F45" s="422" t="s">
        <v>505</v>
      </c>
      <c r="G45" s="422" t="s">
        <v>490</v>
      </c>
      <c r="H45" s="422" t="s">
        <v>79</v>
      </c>
      <c r="I45" s="422" t="s">
        <v>79</v>
      </c>
      <c r="J45" s="18" t="s">
        <v>491</v>
      </c>
      <c r="K45" s="18" t="s">
        <v>492</v>
      </c>
      <c r="L45" s="18" t="s">
        <v>493</v>
      </c>
      <c r="M45" s="118">
        <v>990000</v>
      </c>
      <c r="N45" s="422" t="s">
        <v>194</v>
      </c>
      <c r="O45" s="422" t="s">
        <v>501</v>
      </c>
      <c r="P45" s="408" t="s">
        <v>196</v>
      </c>
      <c r="Q45" s="408" t="s">
        <v>85</v>
      </c>
      <c r="R45" s="408" t="s">
        <v>86</v>
      </c>
      <c r="S45" s="425" t="s">
        <v>134</v>
      </c>
      <c r="T45" s="419">
        <v>935000</v>
      </c>
      <c r="U45" s="419">
        <v>935000</v>
      </c>
      <c r="V45" s="419">
        <v>935000</v>
      </c>
      <c r="W45" s="422" t="s">
        <v>135</v>
      </c>
      <c r="X45" s="422" t="s">
        <v>135</v>
      </c>
      <c r="Y45" s="422" t="s">
        <v>135</v>
      </c>
      <c r="Z45" s="422" t="s">
        <v>135</v>
      </c>
      <c r="AA45" s="416" t="s">
        <v>135</v>
      </c>
      <c r="AB45" s="419">
        <v>165000</v>
      </c>
      <c r="AC45" s="408" t="s">
        <v>197</v>
      </c>
      <c r="AD45" s="408" t="s">
        <v>135</v>
      </c>
      <c r="AE45" s="408" t="s">
        <v>135</v>
      </c>
      <c r="AF45" s="419">
        <v>935000</v>
      </c>
      <c r="AG45" s="408" t="s">
        <v>135</v>
      </c>
      <c r="AH45" s="411" t="s">
        <v>220</v>
      </c>
      <c r="AI45" s="411" t="s">
        <v>544</v>
      </c>
      <c r="AJ45" s="444">
        <v>45532</v>
      </c>
    </row>
    <row r="46" spans="1:36" ht="51" x14ac:dyDescent="0.25">
      <c r="B46" s="409"/>
      <c r="C46" s="431"/>
      <c r="D46" s="423"/>
      <c r="E46" s="423"/>
      <c r="F46" s="423"/>
      <c r="G46" s="423"/>
      <c r="H46" s="423"/>
      <c r="I46" s="423"/>
      <c r="J46" s="18" t="s">
        <v>494</v>
      </c>
      <c r="K46" s="18" t="s">
        <v>495</v>
      </c>
      <c r="L46" s="18" t="s">
        <v>496</v>
      </c>
      <c r="M46" s="18">
        <v>801</v>
      </c>
      <c r="N46" s="423"/>
      <c r="O46" s="423"/>
      <c r="P46" s="409"/>
      <c r="Q46" s="409"/>
      <c r="R46" s="409"/>
      <c r="S46" s="426"/>
      <c r="T46" s="420"/>
      <c r="U46" s="420"/>
      <c r="V46" s="420"/>
      <c r="W46" s="423"/>
      <c r="X46" s="423"/>
      <c r="Y46" s="423"/>
      <c r="Z46" s="423"/>
      <c r="AA46" s="417"/>
      <c r="AB46" s="420"/>
      <c r="AC46" s="409"/>
      <c r="AD46" s="409"/>
      <c r="AE46" s="409"/>
      <c r="AF46" s="420"/>
      <c r="AG46" s="409"/>
      <c r="AH46" s="412"/>
      <c r="AI46" s="412"/>
      <c r="AJ46" s="445"/>
    </row>
    <row r="47" spans="1:36" ht="89.25" x14ac:dyDescent="0.25">
      <c r="B47" s="410"/>
      <c r="C47" s="432"/>
      <c r="D47" s="424"/>
      <c r="E47" s="424"/>
      <c r="F47" s="424"/>
      <c r="G47" s="424"/>
      <c r="H47" s="424"/>
      <c r="I47" s="424"/>
      <c r="J47" s="18" t="s">
        <v>497</v>
      </c>
      <c r="K47" s="18" t="s">
        <v>498</v>
      </c>
      <c r="L47" s="18" t="s">
        <v>146</v>
      </c>
      <c r="M47" s="18">
        <v>1</v>
      </c>
      <c r="N47" s="424"/>
      <c r="O47" s="424"/>
      <c r="P47" s="410"/>
      <c r="Q47" s="410"/>
      <c r="R47" s="410"/>
      <c r="S47" s="427"/>
      <c r="T47" s="421"/>
      <c r="U47" s="421"/>
      <c r="V47" s="421"/>
      <c r="W47" s="424"/>
      <c r="X47" s="424"/>
      <c r="Y47" s="424"/>
      <c r="Z47" s="424"/>
      <c r="AA47" s="418"/>
      <c r="AB47" s="421"/>
      <c r="AC47" s="410"/>
      <c r="AD47" s="410"/>
      <c r="AE47" s="410"/>
      <c r="AF47" s="421"/>
      <c r="AG47" s="410"/>
      <c r="AH47" s="413"/>
      <c r="AI47" s="413"/>
      <c r="AJ47" s="445"/>
    </row>
    <row r="48" spans="1:36" ht="63.75" x14ac:dyDescent="0.25">
      <c r="B48" s="408" t="s">
        <v>506</v>
      </c>
      <c r="C48" s="430" t="s">
        <v>507</v>
      </c>
      <c r="D48" s="422" t="s">
        <v>488</v>
      </c>
      <c r="E48" s="422" t="s">
        <v>489</v>
      </c>
      <c r="F48" s="422" t="s">
        <v>507</v>
      </c>
      <c r="G48" s="422" t="s">
        <v>490</v>
      </c>
      <c r="H48" s="422" t="s">
        <v>79</v>
      </c>
      <c r="I48" s="422" t="s">
        <v>79</v>
      </c>
      <c r="J48" s="18" t="s">
        <v>491</v>
      </c>
      <c r="K48" s="18" t="s">
        <v>492</v>
      </c>
      <c r="L48" s="18" t="s">
        <v>493</v>
      </c>
      <c r="M48" s="118">
        <v>1170675</v>
      </c>
      <c r="N48" s="422" t="s">
        <v>194</v>
      </c>
      <c r="O48" s="422" t="s">
        <v>501</v>
      </c>
      <c r="P48" s="408" t="s">
        <v>196</v>
      </c>
      <c r="Q48" s="408" t="s">
        <v>85</v>
      </c>
      <c r="R48" s="408" t="s">
        <v>86</v>
      </c>
      <c r="S48" s="425" t="s">
        <v>134</v>
      </c>
      <c r="T48" s="419">
        <v>1105637</v>
      </c>
      <c r="U48" s="419">
        <v>1105637</v>
      </c>
      <c r="V48" s="419">
        <v>1105637</v>
      </c>
      <c r="W48" s="422" t="s">
        <v>135</v>
      </c>
      <c r="X48" s="422" t="s">
        <v>135</v>
      </c>
      <c r="Y48" s="422" t="s">
        <v>135</v>
      </c>
      <c r="Z48" s="422" t="s">
        <v>135</v>
      </c>
      <c r="AA48" s="416" t="s">
        <v>135</v>
      </c>
      <c r="AB48" s="419">
        <v>195113</v>
      </c>
      <c r="AC48" s="408" t="s">
        <v>197</v>
      </c>
      <c r="AD48" s="408" t="s">
        <v>135</v>
      </c>
      <c r="AE48" s="408" t="s">
        <v>135</v>
      </c>
      <c r="AF48" s="419">
        <v>1105637</v>
      </c>
      <c r="AG48" s="408" t="s">
        <v>135</v>
      </c>
      <c r="AH48" s="411" t="s">
        <v>503</v>
      </c>
      <c r="AI48" s="411" t="s">
        <v>544</v>
      </c>
      <c r="AJ48" s="444">
        <v>45771</v>
      </c>
    </row>
    <row r="49" spans="2:36" ht="51" x14ac:dyDescent="0.25">
      <c r="B49" s="409"/>
      <c r="C49" s="431"/>
      <c r="D49" s="423"/>
      <c r="E49" s="423"/>
      <c r="F49" s="423"/>
      <c r="G49" s="423"/>
      <c r="H49" s="423"/>
      <c r="I49" s="423"/>
      <c r="J49" s="18" t="s">
        <v>494</v>
      </c>
      <c r="K49" s="18" t="s">
        <v>495</v>
      </c>
      <c r="L49" s="18" t="s">
        <v>496</v>
      </c>
      <c r="M49" s="19">
        <v>580</v>
      </c>
      <c r="N49" s="423"/>
      <c r="O49" s="423"/>
      <c r="P49" s="409"/>
      <c r="Q49" s="409"/>
      <c r="R49" s="409"/>
      <c r="S49" s="426"/>
      <c r="T49" s="420"/>
      <c r="U49" s="420"/>
      <c r="V49" s="420"/>
      <c r="W49" s="423"/>
      <c r="X49" s="423"/>
      <c r="Y49" s="423"/>
      <c r="Z49" s="423"/>
      <c r="AA49" s="417"/>
      <c r="AB49" s="420"/>
      <c r="AC49" s="409"/>
      <c r="AD49" s="409"/>
      <c r="AE49" s="409"/>
      <c r="AF49" s="420"/>
      <c r="AG49" s="409"/>
      <c r="AH49" s="412"/>
      <c r="AI49" s="412"/>
      <c r="AJ49" s="445"/>
    </row>
    <row r="50" spans="2:36" ht="89.25" x14ac:dyDescent="0.25">
      <c r="B50" s="410"/>
      <c r="C50" s="432"/>
      <c r="D50" s="424"/>
      <c r="E50" s="424"/>
      <c r="F50" s="424"/>
      <c r="G50" s="424"/>
      <c r="H50" s="424"/>
      <c r="I50" s="424"/>
      <c r="J50" s="18" t="s">
        <v>497</v>
      </c>
      <c r="K50" s="18" t="s">
        <v>498</v>
      </c>
      <c r="L50" s="18" t="s">
        <v>146</v>
      </c>
      <c r="M50" s="18">
        <v>1</v>
      </c>
      <c r="N50" s="424"/>
      <c r="O50" s="424"/>
      <c r="P50" s="410"/>
      <c r="Q50" s="410"/>
      <c r="R50" s="410"/>
      <c r="S50" s="427"/>
      <c r="T50" s="421"/>
      <c r="U50" s="421"/>
      <c r="V50" s="421"/>
      <c r="W50" s="424"/>
      <c r="X50" s="424"/>
      <c r="Y50" s="424"/>
      <c r="Z50" s="424"/>
      <c r="AA50" s="418"/>
      <c r="AB50" s="421"/>
      <c r="AC50" s="410"/>
      <c r="AD50" s="410"/>
      <c r="AE50" s="410"/>
      <c r="AF50" s="421"/>
      <c r="AG50" s="410"/>
      <c r="AH50" s="413"/>
      <c r="AI50" s="413"/>
      <c r="AJ50" s="445"/>
    </row>
    <row r="51" spans="2:36" ht="76.5" x14ac:dyDescent="0.25">
      <c r="B51" s="446" t="s">
        <v>545</v>
      </c>
      <c r="C51" s="433" t="s">
        <v>546</v>
      </c>
      <c r="D51" s="433" t="s">
        <v>547</v>
      </c>
      <c r="E51" s="433" t="s">
        <v>548</v>
      </c>
      <c r="F51" s="433" t="s">
        <v>546</v>
      </c>
      <c r="G51" s="433" t="s">
        <v>549</v>
      </c>
      <c r="H51" s="433" t="s">
        <v>79</v>
      </c>
      <c r="I51" s="433" t="s">
        <v>79</v>
      </c>
      <c r="J51" s="150" t="s">
        <v>550</v>
      </c>
      <c r="K51" s="150" t="s">
        <v>551</v>
      </c>
      <c r="L51" s="150" t="s">
        <v>92</v>
      </c>
      <c r="M51" s="151">
        <v>5500</v>
      </c>
      <c r="N51" s="433" t="s">
        <v>82</v>
      </c>
      <c r="O51" s="433" t="s">
        <v>102</v>
      </c>
      <c r="P51" s="433" t="s">
        <v>196</v>
      </c>
      <c r="Q51" s="433" t="s">
        <v>85</v>
      </c>
      <c r="R51" s="433" t="s">
        <v>86</v>
      </c>
      <c r="S51" s="433" t="s">
        <v>134</v>
      </c>
      <c r="T51" s="442">
        <v>4799286.1500000004</v>
      </c>
      <c r="U51" s="435">
        <v>4799286.1500000004</v>
      </c>
      <c r="V51" s="435">
        <v>4799286.1500000004</v>
      </c>
      <c r="W51" s="433" t="s">
        <v>135</v>
      </c>
      <c r="X51" s="433" t="s">
        <v>135</v>
      </c>
      <c r="Y51" s="433" t="s">
        <v>135</v>
      </c>
      <c r="Z51" s="433" t="s">
        <v>135</v>
      </c>
      <c r="AA51" s="433" t="s">
        <v>135</v>
      </c>
      <c r="AB51" s="440">
        <v>846932.85</v>
      </c>
      <c r="AC51" s="433" t="s">
        <v>197</v>
      </c>
      <c r="AD51" s="433" t="s">
        <v>135</v>
      </c>
      <c r="AE51" s="435" t="s">
        <v>135</v>
      </c>
      <c r="AF51" s="436">
        <v>4799286.1500000004</v>
      </c>
      <c r="AG51" s="433" t="s">
        <v>135</v>
      </c>
      <c r="AH51" s="438" t="s">
        <v>502</v>
      </c>
      <c r="AI51" s="438" t="s">
        <v>748</v>
      </c>
      <c r="AJ51" s="428" t="s">
        <v>749</v>
      </c>
    </row>
    <row r="52" spans="2:36" ht="102" x14ac:dyDescent="0.25">
      <c r="B52" s="443"/>
      <c r="C52" s="434"/>
      <c r="D52" s="434"/>
      <c r="E52" s="434"/>
      <c r="F52" s="434"/>
      <c r="G52" s="434"/>
      <c r="H52" s="434"/>
      <c r="I52" s="434"/>
      <c r="J52" s="150" t="s">
        <v>552</v>
      </c>
      <c r="K52" s="150" t="s">
        <v>553</v>
      </c>
      <c r="L52" s="150" t="s">
        <v>554</v>
      </c>
      <c r="M52" s="152">
        <v>5.84</v>
      </c>
      <c r="N52" s="434"/>
      <c r="O52" s="434"/>
      <c r="P52" s="434"/>
      <c r="Q52" s="434"/>
      <c r="R52" s="434"/>
      <c r="S52" s="434"/>
      <c r="T52" s="443"/>
      <c r="U52" s="434"/>
      <c r="V52" s="434"/>
      <c r="W52" s="434"/>
      <c r="X52" s="434"/>
      <c r="Y52" s="434"/>
      <c r="Z52" s="434"/>
      <c r="AA52" s="434"/>
      <c r="AB52" s="441"/>
      <c r="AC52" s="434"/>
      <c r="AD52" s="434"/>
      <c r="AE52" s="434"/>
      <c r="AF52" s="437"/>
      <c r="AG52" s="434"/>
      <c r="AH52" s="439"/>
      <c r="AI52" s="439"/>
      <c r="AJ52" s="429"/>
    </row>
    <row r="53" spans="2:36" ht="63.75" x14ac:dyDescent="0.25">
      <c r="B53" s="408" t="s">
        <v>555</v>
      </c>
      <c r="C53" s="430" t="s">
        <v>556</v>
      </c>
      <c r="D53" s="422" t="s">
        <v>488</v>
      </c>
      <c r="E53" s="422" t="s">
        <v>489</v>
      </c>
      <c r="F53" s="422" t="s">
        <v>556</v>
      </c>
      <c r="G53" s="422" t="s">
        <v>490</v>
      </c>
      <c r="H53" s="422" t="s">
        <v>79</v>
      </c>
      <c r="I53" s="422" t="s">
        <v>79</v>
      </c>
      <c r="J53" s="18" t="s">
        <v>491</v>
      </c>
      <c r="K53" s="18" t="s">
        <v>492</v>
      </c>
      <c r="L53" s="18" t="s">
        <v>493</v>
      </c>
      <c r="M53" s="118">
        <v>550000</v>
      </c>
      <c r="N53" s="422" t="s">
        <v>194</v>
      </c>
      <c r="O53" s="422" t="s">
        <v>501</v>
      </c>
      <c r="P53" s="408" t="s">
        <v>196</v>
      </c>
      <c r="Q53" s="408" t="s">
        <v>85</v>
      </c>
      <c r="R53" s="408" t="s">
        <v>86</v>
      </c>
      <c r="S53" s="425" t="s">
        <v>134</v>
      </c>
      <c r="T53" s="419">
        <v>510000</v>
      </c>
      <c r="U53" s="419">
        <v>510000</v>
      </c>
      <c r="V53" s="419">
        <v>510000</v>
      </c>
      <c r="W53" s="422" t="s">
        <v>135</v>
      </c>
      <c r="X53" s="422" t="s">
        <v>135</v>
      </c>
      <c r="Y53" s="422" t="s">
        <v>135</v>
      </c>
      <c r="Z53" s="422" t="s">
        <v>135</v>
      </c>
      <c r="AA53" s="416" t="s">
        <v>135</v>
      </c>
      <c r="AB53" s="419">
        <v>90000</v>
      </c>
      <c r="AC53" s="408" t="s">
        <v>197</v>
      </c>
      <c r="AD53" s="408" t="s">
        <v>135</v>
      </c>
      <c r="AE53" s="408" t="s">
        <v>135</v>
      </c>
      <c r="AF53" s="419">
        <v>510000</v>
      </c>
      <c r="AG53" s="408" t="s">
        <v>135</v>
      </c>
      <c r="AH53" s="411" t="s">
        <v>503</v>
      </c>
      <c r="AI53" s="411" t="s">
        <v>765</v>
      </c>
      <c r="AJ53" s="414">
        <v>45771</v>
      </c>
    </row>
    <row r="54" spans="2:36" ht="51" x14ac:dyDescent="0.25">
      <c r="B54" s="409"/>
      <c r="C54" s="431"/>
      <c r="D54" s="423"/>
      <c r="E54" s="423"/>
      <c r="F54" s="423"/>
      <c r="G54" s="423"/>
      <c r="H54" s="423"/>
      <c r="I54" s="423"/>
      <c r="J54" s="18" t="s">
        <v>494</v>
      </c>
      <c r="K54" s="18" t="s">
        <v>495</v>
      </c>
      <c r="L54" s="18" t="s">
        <v>496</v>
      </c>
      <c r="M54" s="19">
        <v>350</v>
      </c>
      <c r="N54" s="423"/>
      <c r="O54" s="423"/>
      <c r="P54" s="409"/>
      <c r="Q54" s="409"/>
      <c r="R54" s="409"/>
      <c r="S54" s="426"/>
      <c r="T54" s="420"/>
      <c r="U54" s="420"/>
      <c r="V54" s="420"/>
      <c r="W54" s="423"/>
      <c r="X54" s="423"/>
      <c r="Y54" s="423"/>
      <c r="Z54" s="423"/>
      <c r="AA54" s="417"/>
      <c r="AB54" s="420"/>
      <c r="AC54" s="409"/>
      <c r="AD54" s="409"/>
      <c r="AE54" s="409"/>
      <c r="AF54" s="420"/>
      <c r="AG54" s="409"/>
      <c r="AH54" s="412"/>
      <c r="AI54" s="412"/>
      <c r="AJ54" s="415"/>
    </row>
    <row r="55" spans="2:36" ht="89.25" x14ac:dyDescent="0.25">
      <c r="B55" s="410"/>
      <c r="C55" s="432"/>
      <c r="D55" s="424"/>
      <c r="E55" s="424"/>
      <c r="F55" s="424"/>
      <c r="G55" s="424"/>
      <c r="H55" s="424"/>
      <c r="I55" s="424"/>
      <c r="J55" s="18" t="s">
        <v>497</v>
      </c>
      <c r="K55" s="18" t="s">
        <v>498</v>
      </c>
      <c r="L55" s="18" t="s">
        <v>146</v>
      </c>
      <c r="M55" s="18">
        <v>1</v>
      </c>
      <c r="N55" s="424"/>
      <c r="O55" s="424"/>
      <c r="P55" s="410"/>
      <c r="Q55" s="410"/>
      <c r="R55" s="410"/>
      <c r="S55" s="427"/>
      <c r="T55" s="421"/>
      <c r="U55" s="421"/>
      <c r="V55" s="421"/>
      <c r="W55" s="424"/>
      <c r="X55" s="424"/>
      <c r="Y55" s="424"/>
      <c r="Z55" s="424"/>
      <c r="AA55" s="418"/>
      <c r="AB55" s="421"/>
      <c r="AC55" s="410"/>
      <c r="AD55" s="410"/>
      <c r="AE55" s="410"/>
      <c r="AF55" s="421"/>
      <c r="AG55" s="410"/>
      <c r="AH55" s="413"/>
      <c r="AI55" s="413"/>
      <c r="AJ55" s="415"/>
    </row>
    <row r="56" spans="2:36" ht="153" x14ac:dyDescent="0.25">
      <c r="B56" s="664" t="s">
        <v>795</v>
      </c>
      <c r="C56" s="665" t="s">
        <v>796</v>
      </c>
      <c r="D56" s="665" t="s">
        <v>797</v>
      </c>
      <c r="E56" s="665" t="s">
        <v>798</v>
      </c>
      <c r="F56" s="665" t="s">
        <v>796</v>
      </c>
      <c r="G56" s="665" t="s">
        <v>799</v>
      </c>
      <c r="H56" s="665" t="s">
        <v>79</v>
      </c>
      <c r="I56" s="665" t="s">
        <v>79</v>
      </c>
      <c r="J56" s="121" t="s">
        <v>800</v>
      </c>
      <c r="K56" s="121" t="s">
        <v>801</v>
      </c>
      <c r="L56" s="121" t="s">
        <v>110</v>
      </c>
      <c r="M56" s="121">
        <v>157</v>
      </c>
      <c r="N56" s="665" t="s">
        <v>194</v>
      </c>
      <c r="O56" s="665" t="s">
        <v>195</v>
      </c>
      <c r="P56" s="664" t="s">
        <v>196</v>
      </c>
      <c r="Q56" s="664" t="s">
        <v>85</v>
      </c>
      <c r="R56" s="664" t="s">
        <v>86</v>
      </c>
      <c r="S56" s="666" t="s">
        <v>134</v>
      </c>
      <c r="T56" s="667">
        <v>332500</v>
      </c>
      <c r="U56" s="667">
        <v>332500</v>
      </c>
      <c r="V56" s="667">
        <v>332500</v>
      </c>
      <c r="W56" s="665" t="s">
        <v>135</v>
      </c>
      <c r="X56" s="665" t="s">
        <v>135</v>
      </c>
      <c r="Y56" s="665" t="s">
        <v>135</v>
      </c>
      <c r="Z56" s="665" t="s">
        <v>135</v>
      </c>
      <c r="AA56" s="664" t="s">
        <v>135</v>
      </c>
      <c r="AB56" s="667">
        <v>17500</v>
      </c>
      <c r="AC56" s="664" t="s">
        <v>197</v>
      </c>
      <c r="AD56" s="664" t="s">
        <v>135</v>
      </c>
      <c r="AE56" s="664" t="s">
        <v>135</v>
      </c>
      <c r="AF56" s="667">
        <v>332500</v>
      </c>
      <c r="AG56" s="664" t="s">
        <v>135</v>
      </c>
      <c r="AH56" s="668" t="s">
        <v>802</v>
      </c>
      <c r="AI56" s="668" t="s">
        <v>803</v>
      </c>
      <c r="AJ56" s="669"/>
    </row>
    <row r="57" spans="2:36" ht="216.75" x14ac:dyDescent="0.25">
      <c r="B57" s="670"/>
      <c r="C57" s="671"/>
      <c r="D57" s="671"/>
      <c r="E57" s="671"/>
      <c r="F57" s="671"/>
      <c r="G57" s="671"/>
      <c r="H57" s="671"/>
      <c r="I57" s="671"/>
      <c r="J57" s="121" t="s">
        <v>804</v>
      </c>
      <c r="K57" s="121" t="s">
        <v>805</v>
      </c>
      <c r="L57" s="121" t="s">
        <v>110</v>
      </c>
      <c r="M57" s="121">
        <v>1</v>
      </c>
      <c r="N57" s="671"/>
      <c r="O57" s="671"/>
      <c r="P57" s="670"/>
      <c r="Q57" s="670"/>
      <c r="R57" s="670"/>
      <c r="S57" s="672"/>
      <c r="T57" s="673"/>
      <c r="U57" s="673"/>
      <c r="V57" s="673"/>
      <c r="W57" s="671"/>
      <c r="X57" s="671"/>
      <c r="Y57" s="671"/>
      <c r="Z57" s="671"/>
      <c r="AA57" s="670"/>
      <c r="AB57" s="673"/>
      <c r="AC57" s="670"/>
      <c r="AD57" s="670"/>
      <c r="AE57" s="670"/>
      <c r="AF57" s="673"/>
      <c r="AG57" s="670"/>
      <c r="AH57" s="674"/>
      <c r="AI57" s="674"/>
      <c r="AJ57" s="675"/>
    </row>
    <row r="58" spans="2:36" ht="153" x14ac:dyDescent="0.25">
      <c r="B58" s="664" t="s">
        <v>806</v>
      </c>
      <c r="C58" s="665" t="s">
        <v>807</v>
      </c>
      <c r="D58" s="665" t="s">
        <v>797</v>
      </c>
      <c r="E58" s="665" t="s">
        <v>798</v>
      </c>
      <c r="F58" s="665" t="s">
        <v>807</v>
      </c>
      <c r="G58" s="665" t="s">
        <v>799</v>
      </c>
      <c r="H58" s="665" t="s">
        <v>79</v>
      </c>
      <c r="I58" s="665" t="s">
        <v>79</v>
      </c>
      <c r="J58" s="121" t="s">
        <v>800</v>
      </c>
      <c r="K58" s="121" t="s">
        <v>801</v>
      </c>
      <c r="L58" s="121" t="s">
        <v>110</v>
      </c>
      <c r="M58" s="121">
        <v>30</v>
      </c>
      <c r="N58" s="665" t="s">
        <v>194</v>
      </c>
      <c r="O58" s="665" t="s">
        <v>808</v>
      </c>
      <c r="P58" s="664" t="s">
        <v>196</v>
      </c>
      <c r="Q58" s="664" t="s">
        <v>85</v>
      </c>
      <c r="R58" s="664" t="s">
        <v>86</v>
      </c>
      <c r="S58" s="666" t="s">
        <v>134</v>
      </c>
      <c r="T58" s="667">
        <v>1000000</v>
      </c>
      <c r="U58" s="667">
        <v>1000000</v>
      </c>
      <c r="V58" s="667">
        <v>1000000</v>
      </c>
      <c r="W58" s="665" t="s">
        <v>135</v>
      </c>
      <c r="X58" s="665" t="s">
        <v>135</v>
      </c>
      <c r="Y58" s="665" t="s">
        <v>135</v>
      </c>
      <c r="Z58" s="665" t="s">
        <v>135</v>
      </c>
      <c r="AA58" s="664" t="s">
        <v>135</v>
      </c>
      <c r="AB58" s="667">
        <v>52631.58</v>
      </c>
      <c r="AC58" s="664" t="s">
        <v>197</v>
      </c>
      <c r="AD58" s="664" t="s">
        <v>135</v>
      </c>
      <c r="AE58" s="664" t="s">
        <v>135</v>
      </c>
      <c r="AF58" s="667">
        <v>1000000</v>
      </c>
      <c r="AG58" s="664" t="s">
        <v>135</v>
      </c>
      <c r="AH58" s="668" t="s">
        <v>802</v>
      </c>
      <c r="AI58" s="668" t="s">
        <v>803</v>
      </c>
      <c r="AJ58" s="669"/>
    </row>
    <row r="59" spans="2:36" ht="216.75" x14ac:dyDescent="0.25">
      <c r="B59" s="670"/>
      <c r="C59" s="671"/>
      <c r="D59" s="671"/>
      <c r="E59" s="671"/>
      <c r="F59" s="671"/>
      <c r="G59" s="671"/>
      <c r="H59" s="671"/>
      <c r="I59" s="671"/>
      <c r="J59" s="121" t="s">
        <v>804</v>
      </c>
      <c r="K59" s="121" t="s">
        <v>805</v>
      </c>
      <c r="L59" s="121" t="s">
        <v>110</v>
      </c>
      <c r="M59" s="121">
        <v>1</v>
      </c>
      <c r="N59" s="671"/>
      <c r="O59" s="671"/>
      <c r="P59" s="670"/>
      <c r="Q59" s="670"/>
      <c r="R59" s="670"/>
      <c r="S59" s="672"/>
      <c r="T59" s="673"/>
      <c r="U59" s="673"/>
      <c r="V59" s="673"/>
      <c r="W59" s="671"/>
      <c r="X59" s="671"/>
      <c r="Y59" s="671"/>
      <c r="Z59" s="671"/>
      <c r="AA59" s="670"/>
      <c r="AB59" s="673"/>
      <c r="AC59" s="670"/>
      <c r="AD59" s="670"/>
      <c r="AE59" s="670"/>
      <c r="AF59" s="673"/>
      <c r="AG59" s="670"/>
      <c r="AH59" s="674"/>
      <c r="AI59" s="674"/>
      <c r="AJ59" s="675"/>
    </row>
    <row r="60" spans="2:36" ht="153" x14ac:dyDescent="0.25">
      <c r="B60" s="664" t="s">
        <v>809</v>
      </c>
      <c r="C60" s="665" t="s">
        <v>810</v>
      </c>
      <c r="D60" s="665" t="s">
        <v>797</v>
      </c>
      <c r="E60" s="665" t="s">
        <v>798</v>
      </c>
      <c r="F60" s="665" t="s">
        <v>810</v>
      </c>
      <c r="G60" s="665" t="s">
        <v>799</v>
      </c>
      <c r="H60" s="665" t="s">
        <v>79</v>
      </c>
      <c r="I60" s="665" t="s">
        <v>79</v>
      </c>
      <c r="J60" s="121" t="s">
        <v>800</v>
      </c>
      <c r="K60" s="121" t="s">
        <v>801</v>
      </c>
      <c r="L60" s="121" t="s">
        <v>110</v>
      </c>
      <c r="M60" s="121">
        <v>154</v>
      </c>
      <c r="N60" s="665" t="s">
        <v>194</v>
      </c>
      <c r="O60" s="665" t="s">
        <v>226</v>
      </c>
      <c r="P60" s="664" t="s">
        <v>196</v>
      </c>
      <c r="Q60" s="664" t="s">
        <v>85</v>
      </c>
      <c r="R60" s="664" t="s">
        <v>86</v>
      </c>
      <c r="S60" s="666" t="s">
        <v>134</v>
      </c>
      <c r="T60" s="667">
        <v>800000</v>
      </c>
      <c r="U60" s="667">
        <v>800000</v>
      </c>
      <c r="V60" s="667">
        <v>800000</v>
      </c>
      <c r="W60" s="665" t="s">
        <v>135</v>
      </c>
      <c r="X60" s="665" t="s">
        <v>135</v>
      </c>
      <c r="Y60" s="665" t="s">
        <v>135</v>
      </c>
      <c r="Z60" s="665" t="s">
        <v>135</v>
      </c>
      <c r="AA60" s="664" t="s">
        <v>135</v>
      </c>
      <c r="AB60" s="667">
        <v>42105.27</v>
      </c>
      <c r="AC60" s="664" t="s">
        <v>197</v>
      </c>
      <c r="AD60" s="664" t="s">
        <v>135</v>
      </c>
      <c r="AE60" s="664" t="s">
        <v>135</v>
      </c>
      <c r="AF60" s="667">
        <v>800000</v>
      </c>
      <c r="AG60" s="664" t="s">
        <v>135</v>
      </c>
      <c r="AH60" s="668" t="s">
        <v>811</v>
      </c>
      <c r="AI60" s="668" t="s">
        <v>812</v>
      </c>
      <c r="AJ60" s="669"/>
    </row>
    <row r="61" spans="2:36" ht="216.75" x14ac:dyDescent="0.25">
      <c r="B61" s="670"/>
      <c r="C61" s="671"/>
      <c r="D61" s="671"/>
      <c r="E61" s="671"/>
      <c r="F61" s="671"/>
      <c r="G61" s="671"/>
      <c r="H61" s="671"/>
      <c r="I61" s="671"/>
      <c r="J61" s="121" t="s">
        <v>804</v>
      </c>
      <c r="K61" s="121" t="s">
        <v>805</v>
      </c>
      <c r="L61" s="121" t="s">
        <v>110</v>
      </c>
      <c r="M61" s="121">
        <v>1</v>
      </c>
      <c r="N61" s="671"/>
      <c r="O61" s="671"/>
      <c r="P61" s="670"/>
      <c r="Q61" s="670"/>
      <c r="R61" s="670"/>
      <c r="S61" s="672"/>
      <c r="T61" s="673"/>
      <c r="U61" s="673"/>
      <c r="V61" s="673"/>
      <c r="W61" s="671"/>
      <c r="X61" s="671"/>
      <c r="Y61" s="671"/>
      <c r="Z61" s="671"/>
      <c r="AA61" s="670"/>
      <c r="AB61" s="673"/>
      <c r="AC61" s="670"/>
      <c r="AD61" s="670"/>
      <c r="AE61" s="670"/>
      <c r="AF61" s="673"/>
      <c r="AG61" s="670"/>
      <c r="AH61" s="674"/>
      <c r="AI61" s="674"/>
      <c r="AJ61" s="675"/>
    </row>
    <row r="62" spans="2:36" ht="153" x14ac:dyDescent="0.25">
      <c r="B62" s="664" t="s">
        <v>813</v>
      </c>
      <c r="C62" s="665" t="s">
        <v>814</v>
      </c>
      <c r="D62" s="665" t="s">
        <v>797</v>
      </c>
      <c r="E62" s="665" t="s">
        <v>798</v>
      </c>
      <c r="F62" s="665" t="s">
        <v>814</v>
      </c>
      <c r="G62" s="665" t="s">
        <v>799</v>
      </c>
      <c r="H62" s="665" t="s">
        <v>79</v>
      </c>
      <c r="I62" s="665" t="s">
        <v>79</v>
      </c>
      <c r="J62" s="121" t="s">
        <v>800</v>
      </c>
      <c r="K62" s="121" t="s">
        <v>801</v>
      </c>
      <c r="L62" s="121" t="s">
        <v>110</v>
      </c>
      <c r="M62" s="121">
        <v>28</v>
      </c>
      <c r="N62" s="665" t="s">
        <v>194</v>
      </c>
      <c r="O62" s="665" t="s">
        <v>216</v>
      </c>
      <c r="P62" s="664" t="s">
        <v>196</v>
      </c>
      <c r="Q62" s="664" t="s">
        <v>85</v>
      </c>
      <c r="R62" s="664" t="s">
        <v>86</v>
      </c>
      <c r="S62" s="666" t="s">
        <v>134</v>
      </c>
      <c r="T62" s="667">
        <v>380000</v>
      </c>
      <c r="U62" s="667">
        <v>380000</v>
      </c>
      <c r="V62" s="667">
        <v>380000</v>
      </c>
      <c r="W62" s="665" t="s">
        <v>135</v>
      </c>
      <c r="X62" s="665" t="s">
        <v>135</v>
      </c>
      <c r="Y62" s="665" t="s">
        <v>135</v>
      </c>
      <c r="Z62" s="665" t="s">
        <v>135</v>
      </c>
      <c r="AA62" s="664" t="s">
        <v>135</v>
      </c>
      <c r="AB62" s="667">
        <v>20000</v>
      </c>
      <c r="AC62" s="664" t="s">
        <v>197</v>
      </c>
      <c r="AD62" s="664" t="s">
        <v>135</v>
      </c>
      <c r="AE62" s="664" t="s">
        <v>135</v>
      </c>
      <c r="AF62" s="667">
        <v>380000</v>
      </c>
      <c r="AG62" s="664" t="s">
        <v>135</v>
      </c>
      <c r="AH62" s="668" t="s">
        <v>815</v>
      </c>
      <c r="AI62" s="668" t="s">
        <v>816</v>
      </c>
      <c r="AJ62" s="669"/>
    </row>
    <row r="63" spans="2:36" ht="216.75" x14ac:dyDescent="0.25">
      <c r="B63" s="670"/>
      <c r="C63" s="671"/>
      <c r="D63" s="671"/>
      <c r="E63" s="671"/>
      <c r="F63" s="671"/>
      <c r="G63" s="671"/>
      <c r="H63" s="671"/>
      <c r="I63" s="671"/>
      <c r="J63" s="121" t="s">
        <v>804</v>
      </c>
      <c r="K63" s="121" t="s">
        <v>805</v>
      </c>
      <c r="L63" s="121" t="s">
        <v>110</v>
      </c>
      <c r="M63" s="121">
        <v>1</v>
      </c>
      <c r="N63" s="671"/>
      <c r="O63" s="671"/>
      <c r="P63" s="670"/>
      <c r="Q63" s="670"/>
      <c r="R63" s="670"/>
      <c r="S63" s="672"/>
      <c r="T63" s="673"/>
      <c r="U63" s="673"/>
      <c r="V63" s="673"/>
      <c r="W63" s="671"/>
      <c r="X63" s="671"/>
      <c r="Y63" s="671"/>
      <c r="Z63" s="671"/>
      <c r="AA63" s="670"/>
      <c r="AB63" s="673"/>
      <c r="AC63" s="670"/>
      <c r="AD63" s="670"/>
      <c r="AE63" s="670"/>
      <c r="AF63" s="673"/>
      <c r="AG63" s="670"/>
      <c r="AH63" s="674"/>
      <c r="AI63" s="674"/>
      <c r="AJ63" s="675"/>
    </row>
    <row r="64" spans="2:36" ht="153" x14ac:dyDescent="0.25">
      <c r="B64" s="664" t="s">
        <v>817</v>
      </c>
      <c r="C64" s="665" t="s">
        <v>818</v>
      </c>
      <c r="D64" s="665" t="s">
        <v>797</v>
      </c>
      <c r="E64" s="665" t="s">
        <v>798</v>
      </c>
      <c r="F64" s="665" t="s">
        <v>818</v>
      </c>
      <c r="G64" s="665" t="s">
        <v>799</v>
      </c>
      <c r="H64" s="665" t="s">
        <v>79</v>
      </c>
      <c r="I64" s="665" t="s">
        <v>79</v>
      </c>
      <c r="J64" s="121" t="s">
        <v>800</v>
      </c>
      <c r="K64" s="121" t="s">
        <v>801</v>
      </c>
      <c r="L64" s="121" t="s">
        <v>110</v>
      </c>
      <c r="M64" s="121">
        <v>64</v>
      </c>
      <c r="N64" s="665" t="s">
        <v>194</v>
      </c>
      <c r="O64" s="665" t="s">
        <v>819</v>
      </c>
      <c r="P64" s="664" t="s">
        <v>196</v>
      </c>
      <c r="Q64" s="664" t="s">
        <v>85</v>
      </c>
      <c r="R64" s="664" t="s">
        <v>86</v>
      </c>
      <c r="S64" s="666" t="s">
        <v>134</v>
      </c>
      <c r="T64" s="667">
        <v>1216000</v>
      </c>
      <c r="U64" s="667">
        <v>1216000</v>
      </c>
      <c r="V64" s="667">
        <v>1216000</v>
      </c>
      <c r="W64" s="665" t="s">
        <v>135</v>
      </c>
      <c r="X64" s="665" t="s">
        <v>135</v>
      </c>
      <c r="Y64" s="665" t="s">
        <v>135</v>
      </c>
      <c r="Z64" s="665" t="s">
        <v>135</v>
      </c>
      <c r="AA64" s="664" t="s">
        <v>135</v>
      </c>
      <c r="AB64" s="667">
        <v>64000</v>
      </c>
      <c r="AC64" s="664" t="s">
        <v>197</v>
      </c>
      <c r="AD64" s="664" t="s">
        <v>135</v>
      </c>
      <c r="AE64" s="664" t="s">
        <v>135</v>
      </c>
      <c r="AF64" s="667">
        <v>1216000</v>
      </c>
      <c r="AG64" s="664" t="s">
        <v>135</v>
      </c>
      <c r="AH64" s="668" t="s">
        <v>820</v>
      </c>
      <c r="AI64" s="668" t="s">
        <v>821</v>
      </c>
      <c r="AJ64" s="669"/>
    </row>
    <row r="65" spans="2:36" ht="216.75" x14ac:dyDescent="0.25">
      <c r="B65" s="670"/>
      <c r="C65" s="671"/>
      <c r="D65" s="671"/>
      <c r="E65" s="671"/>
      <c r="F65" s="671"/>
      <c r="G65" s="671"/>
      <c r="H65" s="671"/>
      <c r="I65" s="671"/>
      <c r="J65" s="121" t="s">
        <v>804</v>
      </c>
      <c r="K65" s="121" t="s">
        <v>805</v>
      </c>
      <c r="L65" s="121" t="s">
        <v>110</v>
      </c>
      <c r="M65" s="121">
        <v>1</v>
      </c>
      <c r="N65" s="671"/>
      <c r="O65" s="671"/>
      <c r="P65" s="670"/>
      <c r="Q65" s="670"/>
      <c r="R65" s="670"/>
      <c r="S65" s="672"/>
      <c r="T65" s="673"/>
      <c r="U65" s="673"/>
      <c r="V65" s="673"/>
      <c r="W65" s="671"/>
      <c r="X65" s="671"/>
      <c r="Y65" s="671"/>
      <c r="Z65" s="671"/>
      <c r="AA65" s="670"/>
      <c r="AB65" s="673"/>
      <c r="AC65" s="670"/>
      <c r="AD65" s="670"/>
      <c r="AE65" s="670"/>
      <c r="AF65" s="673"/>
      <c r="AG65" s="670"/>
      <c r="AH65" s="674"/>
      <c r="AI65" s="674"/>
      <c r="AJ65" s="675"/>
    </row>
    <row r="66" spans="2:36" ht="153" x14ac:dyDescent="0.25">
      <c r="B66" s="664" t="s">
        <v>822</v>
      </c>
      <c r="C66" s="665" t="s">
        <v>823</v>
      </c>
      <c r="D66" s="665" t="s">
        <v>797</v>
      </c>
      <c r="E66" s="665" t="s">
        <v>798</v>
      </c>
      <c r="F66" s="665" t="s">
        <v>823</v>
      </c>
      <c r="G66" s="665" t="s">
        <v>799</v>
      </c>
      <c r="H66" s="665" t="s">
        <v>79</v>
      </c>
      <c r="I66" s="665" t="s">
        <v>79</v>
      </c>
      <c r="J66" s="121" t="s">
        <v>800</v>
      </c>
      <c r="K66" s="121" t="s">
        <v>801</v>
      </c>
      <c r="L66" s="121" t="s">
        <v>110</v>
      </c>
      <c r="M66" s="121">
        <v>6</v>
      </c>
      <c r="N66" s="665" t="s">
        <v>194</v>
      </c>
      <c r="O66" s="665" t="s">
        <v>824</v>
      </c>
      <c r="P66" s="664" t="s">
        <v>196</v>
      </c>
      <c r="Q66" s="664" t="s">
        <v>85</v>
      </c>
      <c r="R66" s="664" t="s">
        <v>86</v>
      </c>
      <c r="S66" s="666" t="s">
        <v>134</v>
      </c>
      <c r="T66" s="667">
        <v>817000</v>
      </c>
      <c r="U66" s="667">
        <v>817000</v>
      </c>
      <c r="V66" s="667">
        <v>817000</v>
      </c>
      <c r="W66" s="665" t="s">
        <v>135</v>
      </c>
      <c r="X66" s="665" t="s">
        <v>135</v>
      </c>
      <c r="Y66" s="665" t="s">
        <v>135</v>
      </c>
      <c r="Z66" s="665" t="s">
        <v>135</v>
      </c>
      <c r="AA66" s="664" t="s">
        <v>135</v>
      </c>
      <c r="AB66" s="667">
        <v>43000</v>
      </c>
      <c r="AC66" s="664" t="s">
        <v>197</v>
      </c>
      <c r="AD66" s="664" t="s">
        <v>135</v>
      </c>
      <c r="AE66" s="664" t="s">
        <v>135</v>
      </c>
      <c r="AF66" s="667">
        <v>817000</v>
      </c>
      <c r="AG66" s="664" t="s">
        <v>135</v>
      </c>
      <c r="AH66" s="668" t="s">
        <v>811</v>
      </c>
      <c r="AI66" s="668" t="s">
        <v>812</v>
      </c>
      <c r="AJ66" s="669"/>
    </row>
    <row r="67" spans="2:36" ht="216.75" x14ac:dyDescent="0.25">
      <c r="B67" s="670"/>
      <c r="C67" s="671"/>
      <c r="D67" s="671"/>
      <c r="E67" s="671"/>
      <c r="F67" s="671"/>
      <c r="G67" s="671"/>
      <c r="H67" s="671"/>
      <c r="I67" s="671"/>
      <c r="J67" s="121" t="s">
        <v>804</v>
      </c>
      <c r="K67" s="121" t="s">
        <v>805</v>
      </c>
      <c r="L67" s="121" t="s">
        <v>110</v>
      </c>
      <c r="M67" s="121">
        <v>1</v>
      </c>
      <c r="N67" s="671"/>
      <c r="O67" s="671"/>
      <c r="P67" s="670"/>
      <c r="Q67" s="670"/>
      <c r="R67" s="670"/>
      <c r="S67" s="672"/>
      <c r="T67" s="673"/>
      <c r="U67" s="673"/>
      <c r="V67" s="673"/>
      <c r="W67" s="671"/>
      <c r="X67" s="671"/>
      <c r="Y67" s="671"/>
      <c r="Z67" s="671"/>
      <c r="AA67" s="670"/>
      <c r="AB67" s="673"/>
      <c r="AC67" s="670"/>
      <c r="AD67" s="670"/>
      <c r="AE67" s="670"/>
      <c r="AF67" s="673"/>
      <c r="AG67" s="670"/>
      <c r="AH67" s="674"/>
      <c r="AI67" s="674"/>
      <c r="AJ67" s="675"/>
    </row>
    <row r="68" spans="2:36" ht="153" x14ac:dyDescent="0.25">
      <c r="B68" s="664" t="s">
        <v>825</v>
      </c>
      <c r="C68" s="665" t="s">
        <v>826</v>
      </c>
      <c r="D68" s="665" t="s">
        <v>797</v>
      </c>
      <c r="E68" s="665" t="s">
        <v>798</v>
      </c>
      <c r="F68" s="665" t="s">
        <v>826</v>
      </c>
      <c r="G68" s="665" t="s">
        <v>799</v>
      </c>
      <c r="H68" s="665" t="s">
        <v>79</v>
      </c>
      <c r="I68" s="665" t="s">
        <v>79</v>
      </c>
      <c r="J68" s="121" t="s">
        <v>800</v>
      </c>
      <c r="K68" s="121" t="s">
        <v>801</v>
      </c>
      <c r="L68" s="121" t="s">
        <v>110</v>
      </c>
      <c r="M68" s="121">
        <v>47</v>
      </c>
      <c r="N68" s="665" t="s">
        <v>194</v>
      </c>
      <c r="O68" s="665" t="s">
        <v>224</v>
      </c>
      <c r="P68" s="664" t="s">
        <v>196</v>
      </c>
      <c r="Q68" s="664" t="s">
        <v>85</v>
      </c>
      <c r="R68" s="664" t="s">
        <v>86</v>
      </c>
      <c r="S68" s="666" t="s">
        <v>134</v>
      </c>
      <c r="T68" s="667">
        <v>1700783</v>
      </c>
      <c r="U68" s="667">
        <v>1700783</v>
      </c>
      <c r="V68" s="667">
        <v>1700783</v>
      </c>
      <c r="W68" s="665" t="s">
        <v>135</v>
      </c>
      <c r="X68" s="665" t="s">
        <v>135</v>
      </c>
      <c r="Y68" s="665" t="s">
        <v>135</v>
      </c>
      <c r="Z68" s="665" t="s">
        <v>135</v>
      </c>
      <c r="AA68" s="664" t="s">
        <v>135</v>
      </c>
      <c r="AB68" s="667">
        <v>89514.9</v>
      </c>
      <c r="AC68" s="664" t="s">
        <v>197</v>
      </c>
      <c r="AD68" s="664" t="s">
        <v>135</v>
      </c>
      <c r="AE68" s="664" t="s">
        <v>135</v>
      </c>
      <c r="AF68" s="667">
        <v>1700783</v>
      </c>
      <c r="AG68" s="664" t="s">
        <v>135</v>
      </c>
      <c r="AH68" s="668" t="s">
        <v>827</v>
      </c>
      <c r="AI68" s="668" t="s">
        <v>816</v>
      </c>
      <c r="AJ68" s="669"/>
    </row>
    <row r="69" spans="2:36" ht="216.75" x14ac:dyDescent="0.25">
      <c r="B69" s="670"/>
      <c r="C69" s="671"/>
      <c r="D69" s="671"/>
      <c r="E69" s="671"/>
      <c r="F69" s="671"/>
      <c r="G69" s="671"/>
      <c r="H69" s="671"/>
      <c r="I69" s="671"/>
      <c r="J69" s="121" t="s">
        <v>804</v>
      </c>
      <c r="K69" s="121" t="s">
        <v>805</v>
      </c>
      <c r="L69" s="121" t="s">
        <v>110</v>
      </c>
      <c r="M69" s="121">
        <v>1</v>
      </c>
      <c r="N69" s="671"/>
      <c r="O69" s="671"/>
      <c r="P69" s="670"/>
      <c r="Q69" s="670"/>
      <c r="R69" s="670"/>
      <c r="S69" s="672"/>
      <c r="T69" s="673"/>
      <c r="U69" s="673"/>
      <c r="V69" s="673"/>
      <c r="W69" s="671"/>
      <c r="X69" s="671"/>
      <c r="Y69" s="671"/>
      <c r="Z69" s="671"/>
      <c r="AA69" s="670"/>
      <c r="AB69" s="673"/>
      <c r="AC69" s="670"/>
      <c r="AD69" s="670"/>
      <c r="AE69" s="670"/>
      <c r="AF69" s="673"/>
      <c r="AG69" s="670"/>
      <c r="AH69" s="674"/>
      <c r="AI69" s="674"/>
      <c r="AJ69" s="675"/>
    </row>
  </sheetData>
  <mergeCells count="596">
    <mergeCell ref="AD68:AD69"/>
    <mergeCell ref="AE68:AE69"/>
    <mergeCell ref="AF68:AF69"/>
    <mergeCell ref="AG68:AG69"/>
    <mergeCell ref="AJ68:AJ69"/>
    <mergeCell ref="X68:X69"/>
    <mergeCell ref="Y68:Y69"/>
    <mergeCell ref="Z68:Z69"/>
    <mergeCell ref="AA68:AA69"/>
    <mergeCell ref="AB68:AB69"/>
    <mergeCell ref="AC68:AC69"/>
    <mergeCell ref="R68:R69"/>
    <mergeCell ref="S68:S69"/>
    <mergeCell ref="T68:T69"/>
    <mergeCell ref="U68:U69"/>
    <mergeCell ref="V68:V69"/>
    <mergeCell ref="W68:W69"/>
    <mergeCell ref="H68:H69"/>
    <mergeCell ref="I68:I69"/>
    <mergeCell ref="N68:N69"/>
    <mergeCell ref="O68:O69"/>
    <mergeCell ref="P68:P69"/>
    <mergeCell ref="Q68:Q69"/>
    <mergeCell ref="B68:B69"/>
    <mergeCell ref="C68:C69"/>
    <mergeCell ref="D68:D69"/>
    <mergeCell ref="E68:E69"/>
    <mergeCell ref="F68:F69"/>
    <mergeCell ref="G68:G69"/>
    <mergeCell ref="AC66:AC67"/>
    <mergeCell ref="AD66:AD67"/>
    <mergeCell ref="AE66:AE67"/>
    <mergeCell ref="AF66:AF67"/>
    <mergeCell ref="AG66:AG67"/>
    <mergeCell ref="AJ66:AJ67"/>
    <mergeCell ref="W66:W67"/>
    <mergeCell ref="X66:X67"/>
    <mergeCell ref="Y66:Y67"/>
    <mergeCell ref="Z66:Z67"/>
    <mergeCell ref="AA66:AA67"/>
    <mergeCell ref="AB66:AB67"/>
    <mergeCell ref="Q66:Q67"/>
    <mergeCell ref="R66:R67"/>
    <mergeCell ref="S66:S67"/>
    <mergeCell ref="T66:T67"/>
    <mergeCell ref="U66:U67"/>
    <mergeCell ref="V66:V67"/>
    <mergeCell ref="G66:G67"/>
    <mergeCell ref="H66:H67"/>
    <mergeCell ref="I66:I67"/>
    <mergeCell ref="N66:N67"/>
    <mergeCell ref="O66:O67"/>
    <mergeCell ref="P66:P67"/>
    <mergeCell ref="AD64:AD65"/>
    <mergeCell ref="AE64:AE65"/>
    <mergeCell ref="AF64:AF65"/>
    <mergeCell ref="AG64:AG65"/>
    <mergeCell ref="AJ64:AJ65"/>
    <mergeCell ref="B66:B67"/>
    <mergeCell ref="C66:C67"/>
    <mergeCell ref="D66:D67"/>
    <mergeCell ref="E66:E67"/>
    <mergeCell ref="F66:F67"/>
    <mergeCell ref="X64:X65"/>
    <mergeCell ref="Y64:Y65"/>
    <mergeCell ref="Z64:Z65"/>
    <mergeCell ref="AA64:AA65"/>
    <mergeCell ref="AB64:AB65"/>
    <mergeCell ref="AC64:AC65"/>
    <mergeCell ref="R64:R65"/>
    <mergeCell ref="S64:S65"/>
    <mergeCell ref="T64:T65"/>
    <mergeCell ref="U64:U65"/>
    <mergeCell ref="V64:V65"/>
    <mergeCell ref="W64:W65"/>
    <mergeCell ref="H64:H65"/>
    <mergeCell ref="I64:I65"/>
    <mergeCell ref="N64:N65"/>
    <mergeCell ref="O64:O65"/>
    <mergeCell ref="P64:P65"/>
    <mergeCell ref="Q64:Q65"/>
    <mergeCell ref="B64:B65"/>
    <mergeCell ref="C64:C65"/>
    <mergeCell ref="D64:D65"/>
    <mergeCell ref="E64:E65"/>
    <mergeCell ref="F64:F65"/>
    <mergeCell ref="G64:G65"/>
    <mergeCell ref="AC62:AC63"/>
    <mergeCell ref="AD62:AD63"/>
    <mergeCell ref="AE62:AE63"/>
    <mergeCell ref="AF62:AF63"/>
    <mergeCell ref="AG62:AG63"/>
    <mergeCell ref="AJ62:AJ63"/>
    <mergeCell ref="W62:W63"/>
    <mergeCell ref="X62:X63"/>
    <mergeCell ref="Y62:Y63"/>
    <mergeCell ref="Z62:Z63"/>
    <mergeCell ref="AA62:AA63"/>
    <mergeCell ref="AB62:AB63"/>
    <mergeCell ref="Q62:Q63"/>
    <mergeCell ref="R62:R63"/>
    <mergeCell ref="S62:S63"/>
    <mergeCell ref="T62:T63"/>
    <mergeCell ref="U62:U63"/>
    <mergeCell ref="V62:V63"/>
    <mergeCell ref="G62:G63"/>
    <mergeCell ref="H62:H63"/>
    <mergeCell ref="I62:I63"/>
    <mergeCell ref="N62:N63"/>
    <mergeCell ref="O62:O63"/>
    <mergeCell ref="P62:P63"/>
    <mergeCell ref="AD60:AD61"/>
    <mergeCell ref="AE60:AE61"/>
    <mergeCell ref="AF60:AF61"/>
    <mergeCell ref="AG60:AG61"/>
    <mergeCell ref="AJ60:AJ61"/>
    <mergeCell ref="B62:B63"/>
    <mergeCell ref="C62:C63"/>
    <mergeCell ref="D62:D63"/>
    <mergeCell ref="E62:E63"/>
    <mergeCell ref="F62:F63"/>
    <mergeCell ref="X60:X61"/>
    <mergeCell ref="Y60:Y61"/>
    <mergeCell ref="Z60:Z61"/>
    <mergeCell ref="AA60:AA61"/>
    <mergeCell ref="AB60:AB61"/>
    <mergeCell ref="AC60:AC61"/>
    <mergeCell ref="R60:R61"/>
    <mergeCell ref="S60:S61"/>
    <mergeCell ref="T60:T61"/>
    <mergeCell ref="U60:U61"/>
    <mergeCell ref="V60:V61"/>
    <mergeCell ref="W60:W61"/>
    <mergeCell ref="H60:H61"/>
    <mergeCell ref="I60:I61"/>
    <mergeCell ref="N60:N61"/>
    <mergeCell ref="O60:O61"/>
    <mergeCell ref="P60:P61"/>
    <mergeCell ref="Q60:Q61"/>
    <mergeCell ref="B60:B61"/>
    <mergeCell ref="C60:C61"/>
    <mergeCell ref="D60:D61"/>
    <mergeCell ref="E60:E61"/>
    <mergeCell ref="F60:F61"/>
    <mergeCell ref="G60:G61"/>
    <mergeCell ref="AC58:AC59"/>
    <mergeCell ref="AD58:AD59"/>
    <mergeCell ref="AE58:AE59"/>
    <mergeCell ref="AF58:AF59"/>
    <mergeCell ref="AG58:AG59"/>
    <mergeCell ref="AJ58:AJ59"/>
    <mergeCell ref="W58:W59"/>
    <mergeCell ref="X58:X59"/>
    <mergeCell ref="Y58:Y59"/>
    <mergeCell ref="Z58:Z59"/>
    <mergeCell ref="AA58:AA59"/>
    <mergeCell ref="AB58:AB59"/>
    <mergeCell ref="Q58:Q59"/>
    <mergeCell ref="R58:R59"/>
    <mergeCell ref="S58:S59"/>
    <mergeCell ref="T58:T59"/>
    <mergeCell ref="U58:U59"/>
    <mergeCell ref="V58:V59"/>
    <mergeCell ref="G58:G59"/>
    <mergeCell ref="H58:H59"/>
    <mergeCell ref="I58:I59"/>
    <mergeCell ref="N58:N59"/>
    <mergeCell ref="O58:O59"/>
    <mergeCell ref="P58:P59"/>
    <mergeCell ref="AD56:AD57"/>
    <mergeCell ref="AE56:AE57"/>
    <mergeCell ref="AF56:AF57"/>
    <mergeCell ref="AG56:AG57"/>
    <mergeCell ref="AJ56:AJ57"/>
    <mergeCell ref="B58:B59"/>
    <mergeCell ref="C58:C59"/>
    <mergeCell ref="D58:D59"/>
    <mergeCell ref="E58:E59"/>
    <mergeCell ref="F58:F59"/>
    <mergeCell ref="X56:X57"/>
    <mergeCell ref="Y56:Y57"/>
    <mergeCell ref="Z56:Z57"/>
    <mergeCell ref="AA56:AA57"/>
    <mergeCell ref="AB56:AB57"/>
    <mergeCell ref="AC56:AC57"/>
    <mergeCell ref="R56:R57"/>
    <mergeCell ref="S56:S57"/>
    <mergeCell ref="T56:T57"/>
    <mergeCell ref="U56:U57"/>
    <mergeCell ref="V56:V57"/>
    <mergeCell ref="W56:W57"/>
    <mergeCell ref="H56:H57"/>
    <mergeCell ref="I56:I57"/>
    <mergeCell ref="N56:N57"/>
    <mergeCell ref="O56:O57"/>
    <mergeCell ref="P56:P57"/>
    <mergeCell ref="Q56:Q57"/>
    <mergeCell ref="AG53:AG55"/>
    <mergeCell ref="AH53:AH55"/>
    <mergeCell ref="AI53:AI55"/>
    <mergeCell ref="AJ53:AJ55"/>
    <mergeCell ref="B56:B57"/>
    <mergeCell ref="C56:C57"/>
    <mergeCell ref="D56:D57"/>
    <mergeCell ref="E56:E57"/>
    <mergeCell ref="F56:F57"/>
    <mergeCell ref="G56:G57"/>
    <mergeCell ref="AA53:AA55"/>
    <mergeCell ref="AB53:AB55"/>
    <mergeCell ref="AC53:AC55"/>
    <mergeCell ref="AD53:AD55"/>
    <mergeCell ref="AE53:AE55"/>
    <mergeCell ref="AF53:AF55"/>
    <mergeCell ref="U53:U55"/>
    <mergeCell ref="V53:V55"/>
    <mergeCell ref="W53:W55"/>
    <mergeCell ref="X53:X55"/>
    <mergeCell ref="Y53:Y55"/>
    <mergeCell ref="Z53:Z55"/>
    <mergeCell ref="O53:O55"/>
    <mergeCell ref="P53:P55"/>
    <mergeCell ref="Q53:Q55"/>
    <mergeCell ref="R53:R55"/>
    <mergeCell ref="S53:S55"/>
    <mergeCell ref="T53:T55"/>
    <mergeCell ref="AJ51:AJ52"/>
    <mergeCell ref="B53:B55"/>
    <mergeCell ref="C53:C55"/>
    <mergeCell ref="D53:D55"/>
    <mergeCell ref="E53:E55"/>
    <mergeCell ref="F53:F55"/>
    <mergeCell ref="G53:G55"/>
    <mergeCell ref="H53:H55"/>
    <mergeCell ref="I53:I55"/>
    <mergeCell ref="N53:N55"/>
    <mergeCell ref="AD51:AD52"/>
    <mergeCell ref="AE51:AE52"/>
    <mergeCell ref="AF51:AF52"/>
    <mergeCell ref="AG51:AG52"/>
    <mergeCell ref="AH51:AH52"/>
    <mergeCell ref="AI51:AI52"/>
    <mergeCell ref="X51:X52"/>
    <mergeCell ref="Y51:Y52"/>
    <mergeCell ref="Z51:Z52"/>
    <mergeCell ref="AA51:AA52"/>
    <mergeCell ref="AB51:AB52"/>
    <mergeCell ref="AC51:AC52"/>
    <mergeCell ref="R51:R52"/>
    <mergeCell ref="S51:S52"/>
    <mergeCell ref="T51:T52"/>
    <mergeCell ref="U51:U52"/>
    <mergeCell ref="V51:V52"/>
    <mergeCell ref="W51:W52"/>
    <mergeCell ref="H51:H52"/>
    <mergeCell ref="I51:I52"/>
    <mergeCell ref="N51:N52"/>
    <mergeCell ref="O51:O52"/>
    <mergeCell ref="P51:P52"/>
    <mergeCell ref="Q51:Q52"/>
    <mergeCell ref="AG48:AG50"/>
    <mergeCell ref="AH48:AH50"/>
    <mergeCell ref="AI48:AI50"/>
    <mergeCell ref="AJ48:AJ50"/>
    <mergeCell ref="B51:B52"/>
    <mergeCell ref="C51:C52"/>
    <mergeCell ref="D51:D52"/>
    <mergeCell ref="E51:E52"/>
    <mergeCell ref="F51:F52"/>
    <mergeCell ref="G51:G52"/>
    <mergeCell ref="AA48:AA50"/>
    <mergeCell ref="AB48:AB50"/>
    <mergeCell ref="AC48:AC50"/>
    <mergeCell ref="AD48:AD50"/>
    <mergeCell ref="AE48:AE50"/>
    <mergeCell ref="AF48:AF50"/>
    <mergeCell ref="U48:U50"/>
    <mergeCell ref="V48:V50"/>
    <mergeCell ref="W48:W50"/>
    <mergeCell ref="X48:X50"/>
    <mergeCell ref="Y48:Y50"/>
    <mergeCell ref="Z48:Z50"/>
    <mergeCell ref="O48:O50"/>
    <mergeCell ref="P48:P50"/>
    <mergeCell ref="Q48:Q50"/>
    <mergeCell ref="R48:R50"/>
    <mergeCell ref="S48:S50"/>
    <mergeCell ref="T48:T50"/>
    <mergeCell ref="AJ45:AJ47"/>
    <mergeCell ref="B48:B50"/>
    <mergeCell ref="C48:C50"/>
    <mergeCell ref="D48:D50"/>
    <mergeCell ref="E48:E50"/>
    <mergeCell ref="F48:F50"/>
    <mergeCell ref="G48:G50"/>
    <mergeCell ref="H48:H50"/>
    <mergeCell ref="I48:I50"/>
    <mergeCell ref="N48:N50"/>
    <mergeCell ref="AD45:AD47"/>
    <mergeCell ref="AE45:AE47"/>
    <mergeCell ref="AF45:AF47"/>
    <mergeCell ref="AG45:AG47"/>
    <mergeCell ref="AH45:AH47"/>
    <mergeCell ref="AI45:AI47"/>
    <mergeCell ref="X45:X47"/>
    <mergeCell ref="Y45:Y47"/>
    <mergeCell ref="Z45:Z47"/>
    <mergeCell ref="AA45:AA47"/>
    <mergeCell ref="AB45:AB47"/>
    <mergeCell ref="AC45:AC47"/>
    <mergeCell ref="R45:R47"/>
    <mergeCell ref="S45:S47"/>
    <mergeCell ref="T45:T47"/>
    <mergeCell ref="U45:U47"/>
    <mergeCell ref="V45:V47"/>
    <mergeCell ref="W45:W47"/>
    <mergeCell ref="H45:H47"/>
    <mergeCell ref="I45:I47"/>
    <mergeCell ref="N45:N47"/>
    <mergeCell ref="O45:O47"/>
    <mergeCell ref="P45:P47"/>
    <mergeCell ref="Q45:Q47"/>
    <mergeCell ref="AG42:AG44"/>
    <mergeCell ref="AH42:AH44"/>
    <mergeCell ref="AI42:AI44"/>
    <mergeCell ref="AJ42:AJ44"/>
    <mergeCell ref="B45:B47"/>
    <mergeCell ref="C45:C47"/>
    <mergeCell ref="D45:D47"/>
    <mergeCell ref="E45:E47"/>
    <mergeCell ref="F45:F47"/>
    <mergeCell ref="G45:G47"/>
    <mergeCell ref="AA42:AA44"/>
    <mergeCell ref="AB42:AB44"/>
    <mergeCell ref="AC42:AC44"/>
    <mergeCell ref="AD42:AD44"/>
    <mergeCell ref="AE42:AE44"/>
    <mergeCell ref="AF42:AF44"/>
    <mergeCell ref="U42:U44"/>
    <mergeCell ref="V42:V44"/>
    <mergeCell ref="W42:W44"/>
    <mergeCell ref="X42:X44"/>
    <mergeCell ref="Y42:Y44"/>
    <mergeCell ref="Z42:Z44"/>
    <mergeCell ref="O42:O44"/>
    <mergeCell ref="P42:P44"/>
    <mergeCell ref="Q42:Q44"/>
    <mergeCell ref="R42:R44"/>
    <mergeCell ref="S42:S44"/>
    <mergeCell ref="T42:T44"/>
    <mergeCell ref="AJ39:AJ41"/>
    <mergeCell ref="B42:B44"/>
    <mergeCell ref="C42:C44"/>
    <mergeCell ref="D42:D44"/>
    <mergeCell ref="E42:E44"/>
    <mergeCell ref="F42:F44"/>
    <mergeCell ref="G42:G44"/>
    <mergeCell ref="H42:H44"/>
    <mergeCell ref="I42:I44"/>
    <mergeCell ref="N42:N44"/>
    <mergeCell ref="AD39:AD41"/>
    <mergeCell ref="AE39:AE41"/>
    <mergeCell ref="AF39:AF41"/>
    <mergeCell ref="AG39:AG41"/>
    <mergeCell ref="AH39:AH41"/>
    <mergeCell ref="AI39:AI41"/>
    <mergeCell ref="X39:X41"/>
    <mergeCell ref="Y39:Y41"/>
    <mergeCell ref="Z39:Z41"/>
    <mergeCell ref="AA39:AA41"/>
    <mergeCell ref="AB39:AB41"/>
    <mergeCell ref="AC39:AC41"/>
    <mergeCell ref="R39:R41"/>
    <mergeCell ref="S39:S41"/>
    <mergeCell ref="T39:T41"/>
    <mergeCell ref="U39:U41"/>
    <mergeCell ref="V39:V41"/>
    <mergeCell ref="W39:W41"/>
    <mergeCell ref="H39:H41"/>
    <mergeCell ref="I39:I41"/>
    <mergeCell ref="N39:N41"/>
    <mergeCell ref="O39:O41"/>
    <mergeCell ref="P39:P41"/>
    <mergeCell ref="Q39:Q41"/>
    <mergeCell ref="B39:B41"/>
    <mergeCell ref="C39:C41"/>
    <mergeCell ref="D39:D41"/>
    <mergeCell ref="E39:E41"/>
    <mergeCell ref="F39:F41"/>
    <mergeCell ref="G39:G41"/>
    <mergeCell ref="X33:X38"/>
    <mergeCell ref="Y33:Y38"/>
    <mergeCell ref="Z33:Z38"/>
    <mergeCell ref="AA33:AA38"/>
    <mergeCell ref="AB33:AB38"/>
    <mergeCell ref="AC33:AC38"/>
    <mergeCell ref="P33:P38"/>
    <mergeCell ref="Q33:Q38"/>
    <mergeCell ref="R33:R38"/>
    <mergeCell ref="S33:S38"/>
    <mergeCell ref="U33:U38"/>
    <mergeCell ref="V33:V38"/>
    <mergeCell ref="AJ27:AJ38"/>
    <mergeCell ref="C33:C38"/>
    <mergeCell ref="D33:D38"/>
    <mergeCell ref="E33:E38"/>
    <mergeCell ref="F33:F38"/>
    <mergeCell ref="G33:G38"/>
    <mergeCell ref="H33:H38"/>
    <mergeCell ref="I33:I38"/>
    <mergeCell ref="N33:N38"/>
    <mergeCell ref="O33:O38"/>
    <mergeCell ref="AD27:AD32"/>
    <mergeCell ref="AE27:AE32"/>
    <mergeCell ref="AF27:AF32"/>
    <mergeCell ref="AG27:AG32"/>
    <mergeCell ref="AH27:AH38"/>
    <mergeCell ref="AI27:AI38"/>
    <mergeCell ref="AD33:AD38"/>
    <mergeCell ref="AE33:AE38"/>
    <mergeCell ref="AF33:AF38"/>
    <mergeCell ref="AG33:AG38"/>
    <mergeCell ref="X27:X32"/>
    <mergeCell ref="Y27:Y32"/>
    <mergeCell ref="Z27:Z32"/>
    <mergeCell ref="AA27:AA32"/>
    <mergeCell ref="AB27:AB32"/>
    <mergeCell ref="AC27:AC32"/>
    <mergeCell ref="R27:R32"/>
    <mergeCell ref="S27:S32"/>
    <mergeCell ref="T27:T38"/>
    <mergeCell ref="U27:U32"/>
    <mergeCell ref="V27:V32"/>
    <mergeCell ref="W27:W32"/>
    <mergeCell ref="W33:W38"/>
    <mergeCell ref="H27:H32"/>
    <mergeCell ref="I27:I32"/>
    <mergeCell ref="N27:N32"/>
    <mergeCell ref="O27:O32"/>
    <mergeCell ref="P27:P32"/>
    <mergeCell ref="Q27:Q32"/>
    <mergeCell ref="AG22:AG26"/>
    <mergeCell ref="AH22:AH26"/>
    <mergeCell ref="AI22:AI26"/>
    <mergeCell ref="AJ22:AJ26"/>
    <mergeCell ref="B27:B38"/>
    <mergeCell ref="C27:C32"/>
    <mergeCell ref="D27:D32"/>
    <mergeCell ref="E27:E32"/>
    <mergeCell ref="F27:F32"/>
    <mergeCell ref="G27:G32"/>
    <mergeCell ref="AA22:AA26"/>
    <mergeCell ref="AB22:AB26"/>
    <mergeCell ref="AC22:AC26"/>
    <mergeCell ref="AD22:AD26"/>
    <mergeCell ref="AE22:AE26"/>
    <mergeCell ref="AF22:AF26"/>
    <mergeCell ref="U22:U26"/>
    <mergeCell ref="V22:V26"/>
    <mergeCell ref="W22:W26"/>
    <mergeCell ref="X22:X26"/>
    <mergeCell ref="Y22:Y26"/>
    <mergeCell ref="Z22:Z26"/>
    <mergeCell ref="O22:O26"/>
    <mergeCell ref="P22:P26"/>
    <mergeCell ref="Q22:Q26"/>
    <mergeCell ref="R22:R26"/>
    <mergeCell ref="S22:S26"/>
    <mergeCell ref="T22:T26"/>
    <mergeCell ref="AJ16:AJ21"/>
    <mergeCell ref="B22:B26"/>
    <mergeCell ref="C22:C26"/>
    <mergeCell ref="D22:D26"/>
    <mergeCell ref="E22:E26"/>
    <mergeCell ref="F22:F26"/>
    <mergeCell ref="G22:G26"/>
    <mergeCell ref="H22:H26"/>
    <mergeCell ref="I22:I26"/>
    <mergeCell ref="N22:N26"/>
    <mergeCell ref="AD16:AD21"/>
    <mergeCell ref="AE16:AE21"/>
    <mergeCell ref="AF16:AF21"/>
    <mergeCell ref="AG16:AG21"/>
    <mergeCell ref="AH16:AH21"/>
    <mergeCell ref="AI16:AI21"/>
    <mergeCell ref="X16:X21"/>
    <mergeCell ref="Y16:Y21"/>
    <mergeCell ref="Z16:Z21"/>
    <mergeCell ref="AA16:AA21"/>
    <mergeCell ref="AB16:AB21"/>
    <mergeCell ref="AC16:AC21"/>
    <mergeCell ref="R16:R21"/>
    <mergeCell ref="S16:S21"/>
    <mergeCell ref="T16:T21"/>
    <mergeCell ref="U16:U21"/>
    <mergeCell ref="V16:V21"/>
    <mergeCell ref="W16:W21"/>
    <mergeCell ref="H16:H21"/>
    <mergeCell ref="I16:I21"/>
    <mergeCell ref="N16:N21"/>
    <mergeCell ref="O16:O21"/>
    <mergeCell ref="P16:P21"/>
    <mergeCell ref="Q16:Q21"/>
    <mergeCell ref="AG11:AG15"/>
    <mergeCell ref="AH11:AH15"/>
    <mergeCell ref="AI11:AI15"/>
    <mergeCell ref="AJ11:AJ15"/>
    <mergeCell ref="B16:B21"/>
    <mergeCell ref="C16:C21"/>
    <mergeCell ref="D16:D21"/>
    <mergeCell ref="E16:E21"/>
    <mergeCell ref="F16:F21"/>
    <mergeCell ref="G16:G21"/>
    <mergeCell ref="AA11:AA15"/>
    <mergeCell ref="AB11:AB15"/>
    <mergeCell ref="AC11:AC15"/>
    <mergeCell ref="AD11:AD15"/>
    <mergeCell ref="AE11:AE15"/>
    <mergeCell ref="AF11:AF15"/>
    <mergeCell ref="U11:U15"/>
    <mergeCell ref="V11:V15"/>
    <mergeCell ref="W11:W15"/>
    <mergeCell ref="X11:X15"/>
    <mergeCell ref="Y11:Y15"/>
    <mergeCell ref="Z11:Z15"/>
    <mergeCell ref="O11:O15"/>
    <mergeCell ref="P11:P15"/>
    <mergeCell ref="Q11:Q15"/>
    <mergeCell ref="R11:R15"/>
    <mergeCell ref="S11:S15"/>
    <mergeCell ref="T11:T15"/>
    <mergeCell ref="AJ6:AJ10"/>
    <mergeCell ref="B11:B15"/>
    <mergeCell ref="C11:C15"/>
    <mergeCell ref="D11:D15"/>
    <mergeCell ref="E11:E15"/>
    <mergeCell ref="F11:F15"/>
    <mergeCell ref="G11:G15"/>
    <mergeCell ref="H11:H15"/>
    <mergeCell ref="I11:I15"/>
    <mergeCell ref="N11:N15"/>
    <mergeCell ref="AD6:AD10"/>
    <mergeCell ref="AE6:AE10"/>
    <mergeCell ref="AF6:AF10"/>
    <mergeCell ref="AG6:AG10"/>
    <mergeCell ref="AH6:AH10"/>
    <mergeCell ref="AI6:AI10"/>
    <mergeCell ref="X6:X10"/>
    <mergeCell ref="Y6:Y10"/>
    <mergeCell ref="Z6:Z10"/>
    <mergeCell ref="AA6:AA10"/>
    <mergeCell ref="AB6:AB10"/>
    <mergeCell ref="AC6:AC10"/>
    <mergeCell ref="R6:R10"/>
    <mergeCell ref="S6:S10"/>
    <mergeCell ref="T6:T10"/>
    <mergeCell ref="U6:U10"/>
    <mergeCell ref="V6:V10"/>
    <mergeCell ref="W6:W10"/>
    <mergeCell ref="H6:H10"/>
    <mergeCell ref="I6:I10"/>
    <mergeCell ref="N6:N10"/>
    <mergeCell ref="O6:O10"/>
    <mergeCell ref="P6:P10"/>
    <mergeCell ref="Q6:Q10"/>
    <mergeCell ref="AG3:AG4"/>
    <mergeCell ref="AH3:AH4"/>
    <mergeCell ref="AI3:AI4"/>
    <mergeCell ref="AJ3:AJ4"/>
    <mergeCell ref="B6:B10"/>
    <mergeCell ref="C6:C10"/>
    <mergeCell ref="D6:D10"/>
    <mergeCell ref="E6:E10"/>
    <mergeCell ref="F6:F10"/>
    <mergeCell ref="G6:G10"/>
    <mergeCell ref="T3:T4"/>
    <mergeCell ref="U3:U4"/>
    <mergeCell ref="V3:AA3"/>
    <mergeCell ref="AB3:AB4"/>
    <mergeCell ref="AC3:AC4"/>
    <mergeCell ref="AD3:AF3"/>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2B863-5E7F-4A61-957E-D4EB100B86D5}">
  <dimension ref="A1:AI171"/>
  <sheetViews>
    <sheetView zoomScaleNormal="100" workbookViewId="0">
      <pane xSplit="1" topLeftCell="B1" activePane="topRight" state="frozen"/>
      <selection activeCell="A22" sqref="A22"/>
      <selection pane="topRight" sqref="A1:XFD1048576"/>
    </sheetView>
  </sheetViews>
  <sheetFormatPr defaultRowHeight="15" x14ac:dyDescent="0.25"/>
  <cols>
    <col min="2" max="2" width="11.28515625" customWidth="1"/>
    <col min="15" max="18" width="9.140625" customWidth="1"/>
    <col min="19" max="19" width="11.85546875" customWidth="1"/>
    <col min="20" max="20" width="13.85546875" customWidth="1"/>
    <col min="21" max="21" width="15.28515625" customWidth="1"/>
    <col min="22" max="25" width="9.140625" customWidth="1"/>
    <col min="26" max="26" width="11.5703125" customWidth="1"/>
    <col min="27" max="27" width="11" customWidth="1"/>
    <col min="30" max="30" width="11.5703125" customWidth="1"/>
    <col min="33" max="33" width="9.5703125" customWidth="1"/>
    <col min="34" max="34" width="14.42578125" customWidth="1"/>
    <col min="35" max="35" width="9.5703125" bestFit="1" customWidth="1"/>
  </cols>
  <sheetData>
    <row r="1" spans="1:35" x14ac:dyDescent="0.25">
      <c r="A1" s="372" t="s">
        <v>0</v>
      </c>
      <c r="B1" s="372" t="s">
        <v>1</v>
      </c>
      <c r="C1" s="372" t="s">
        <v>28</v>
      </c>
      <c r="D1" s="372" t="s">
        <v>29</v>
      </c>
      <c r="E1" s="372" t="s">
        <v>30</v>
      </c>
      <c r="F1" s="372" t="s">
        <v>3</v>
      </c>
      <c r="G1" s="372" t="s">
        <v>4</v>
      </c>
      <c r="H1" s="372" t="s">
        <v>5</v>
      </c>
      <c r="I1" s="545" t="s">
        <v>6</v>
      </c>
      <c r="J1" s="545"/>
      <c r="K1" s="545"/>
      <c r="L1" s="545"/>
      <c r="M1" s="367" t="s">
        <v>47</v>
      </c>
      <c r="N1" s="372" t="s">
        <v>31</v>
      </c>
      <c r="O1" s="372" t="s">
        <v>42</v>
      </c>
      <c r="P1" s="372" t="s">
        <v>32</v>
      </c>
      <c r="Q1" s="372" t="s">
        <v>37</v>
      </c>
      <c r="R1" s="372" t="s">
        <v>33</v>
      </c>
      <c r="S1" s="372" t="s">
        <v>55</v>
      </c>
      <c r="T1" s="372" t="s">
        <v>57</v>
      </c>
      <c r="U1" s="545" t="s">
        <v>59</v>
      </c>
      <c r="V1" s="545"/>
      <c r="W1" s="545"/>
      <c r="X1" s="545"/>
      <c r="Y1" s="545"/>
      <c r="Z1" s="545"/>
      <c r="AA1" s="372" t="s">
        <v>69</v>
      </c>
      <c r="AB1" s="367" t="s">
        <v>75</v>
      </c>
      <c r="AC1" s="542" t="s">
        <v>228</v>
      </c>
      <c r="AD1" s="543"/>
      <c r="AE1" s="544"/>
      <c r="AF1" s="367" t="s">
        <v>27</v>
      </c>
      <c r="AG1" s="367" t="s">
        <v>36</v>
      </c>
      <c r="AH1" s="372" t="s">
        <v>34</v>
      </c>
      <c r="AI1" s="367" t="s">
        <v>35</v>
      </c>
    </row>
    <row r="2" spans="1:35" ht="140.25" x14ac:dyDescent="0.25">
      <c r="A2" s="372"/>
      <c r="B2" s="372"/>
      <c r="C2" s="372"/>
      <c r="D2" s="372"/>
      <c r="E2" s="372"/>
      <c r="F2" s="372"/>
      <c r="G2" s="372"/>
      <c r="H2" s="372"/>
      <c r="I2" s="11" t="s">
        <v>7</v>
      </c>
      <c r="J2" s="11" t="s">
        <v>8</v>
      </c>
      <c r="K2" s="11" t="s">
        <v>9</v>
      </c>
      <c r="L2" s="11" t="s">
        <v>10</v>
      </c>
      <c r="M2" s="368"/>
      <c r="N2" s="372"/>
      <c r="O2" s="372"/>
      <c r="P2" s="372"/>
      <c r="Q2" s="372"/>
      <c r="R2" s="372"/>
      <c r="S2" s="372"/>
      <c r="T2" s="372"/>
      <c r="U2" s="11" t="s">
        <v>579</v>
      </c>
      <c r="V2" s="11" t="s">
        <v>62</v>
      </c>
      <c r="W2" s="11" t="s">
        <v>15</v>
      </c>
      <c r="X2" s="11" t="s">
        <v>63</v>
      </c>
      <c r="Y2" s="11" t="s">
        <v>60</v>
      </c>
      <c r="Z2" s="11" t="s">
        <v>25</v>
      </c>
      <c r="AA2" s="372"/>
      <c r="AB2" s="368"/>
      <c r="AC2" s="11" t="s">
        <v>16</v>
      </c>
      <c r="AD2" s="11" t="s">
        <v>17</v>
      </c>
      <c r="AE2" s="11" t="s">
        <v>26</v>
      </c>
      <c r="AF2" s="368"/>
      <c r="AG2" s="368"/>
      <c r="AH2" s="372"/>
      <c r="AI2" s="368"/>
    </row>
    <row r="3" spans="1:35" x14ac:dyDescent="0.25">
      <c r="A3" s="12">
        <v>1</v>
      </c>
      <c r="B3" s="12">
        <v>2</v>
      </c>
      <c r="C3" s="12">
        <v>3</v>
      </c>
      <c r="D3" s="12">
        <v>4</v>
      </c>
      <c r="E3" s="12">
        <v>5</v>
      </c>
      <c r="F3" s="12">
        <v>6</v>
      </c>
      <c r="G3" s="12">
        <v>7</v>
      </c>
      <c r="H3" s="12">
        <v>8</v>
      </c>
      <c r="I3" s="12">
        <v>9</v>
      </c>
      <c r="J3" s="12">
        <v>10</v>
      </c>
      <c r="K3" s="12">
        <v>11</v>
      </c>
      <c r="L3" s="12">
        <v>12</v>
      </c>
      <c r="M3" s="12">
        <v>13</v>
      </c>
      <c r="N3" s="12">
        <v>14</v>
      </c>
      <c r="O3" s="12">
        <v>15</v>
      </c>
      <c r="P3" s="12">
        <v>16</v>
      </c>
      <c r="Q3" s="12">
        <v>17</v>
      </c>
      <c r="R3" s="12">
        <v>18</v>
      </c>
      <c r="S3" s="12">
        <v>19</v>
      </c>
      <c r="T3" s="12">
        <v>20</v>
      </c>
      <c r="U3" s="12">
        <v>21</v>
      </c>
      <c r="V3" s="12">
        <v>22</v>
      </c>
      <c r="W3" s="12">
        <v>23</v>
      </c>
      <c r="X3" s="12">
        <v>24</v>
      </c>
      <c r="Y3" s="12">
        <v>25</v>
      </c>
      <c r="Z3" s="12">
        <v>26</v>
      </c>
      <c r="AA3" s="12">
        <v>27</v>
      </c>
      <c r="AB3" s="12">
        <v>28</v>
      </c>
      <c r="AC3" s="12">
        <v>29</v>
      </c>
      <c r="AD3" s="12">
        <v>30</v>
      </c>
      <c r="AE3" s="12">
        <v>31</v>
      </c>
      <c r="AF3" s="12">
        <v>32</v>
      </c>
      <c r="AG3" s="12">
        <v>33</v>
      </c>
      <c r="AH3" s="12">
        <v>34</v>
      </c>
      <c r="AI3" s="12">
        <v>35</v>
      </c>
    </row>
    <row r="4" spans="1:35" ht="192" x14ac:dyDescent="0.25">
      <c r="A4" s="389" t="s">
        <v>345</v>
      </c>
      <c r="B4" s="389" t="s">
        <v>346</v>
      </c>
      <c r="C4" s="389" t="s">
        <v>347</v>
      </c>
      <c r="D4" s="389" t="s">
        <v>348</v>
      </c>
      <c r="E4" s="389" t="s">
        <v>349</v>
      </c>
      <c r="F4" s="389" t="s">
        <v>350</v>
      </c>
      <c r="G4" s="389" t="s">
        <v>79</v>
      </c>
      <c r="H4" s="389" t="s">
        <v>79</v>
      </c>
      <c r="I4" s="33" t="s">
        <v>351</v>
      </c>
      <c r="J4" s="33" t="s">
        <v>352</v>
      </c>
      <c r="K4" s="33" t="s">
        <v>353</v>
      </c>
      <c r="L4" s="225">
        <v>11745</v>
      </c>
      <c r="M4" s="389" t="s">
        <v>82</v>
      </c>
      <c r="N4" s="389" t="s">
        <v>94</v>
      </c>
      <c r="O4" s="389" t="s">
        <v>354</v>
      </c>
      <c r="P4" s="389" t="s">
        <v>85</v>
      </c>
      <c r="Q4" s="389" t="s">
        <v>133</v>
      </c>
      <c r="R4" s="389" t="s">
        <v>134</v>
      </c>
      <c r="S4" s="504">
        <f>T4+T7</f>
        <v>15342780.23</v>
      </c>
      <c r="T4" s="526">
        <f>U4+Z4</f>
        <v>12126003.93</v>
      </c>
      <c r="U4" s="504">
        <v>9989385</v>
      </c>
      <c r="V4" s="389" t="s">
        <v>135</v>
      </c>
      <c r="W4" s="389" t="s">
        <v>135</v>
      </c>
      <c r="X4" s="389" t="s">
        <v>135</v>
      </c>
      <c r="Y4" s="389" t="s">
        <v>135</v>
      </c>
      <c r="Z4" s="526">
        <v>2136618.9300000002</v>
      </c>
      <c r="AA4" s="504">
        <v>5953540.8700000001</v>
      </c>
      <c r="AB4" s="389" t="s">
        <v>87</v>
      </c>
      <c r="AC4" s="389" t="s">
        <v>135</v>
      </c>
      <c r="AD4" s="504">
        <f>U4</f>
        <v>9989385</v>
      </c>
      <c r="AE4" s="389" t="s">
        <v>135</v>
      </c>
      <c r="AF4" s="389" t="s">
        <v>135</v>
      </c>
      <c r="AG4" s="539" t="s">
        <v>355</v>
      </c>
      <c r="AH4" s="539" t="s">
        <v>198</v>
      </c>
      <c r="AI4" s="539" t="s">
        <v>766</v>
      </c>
    </row>
    <row r="5" spans="1:35" ht="48" x14ac:dyDescent="0.25">
      <c r="A5" s="507"/>
      <c r="B5" s="507"/>
      <c r="C5" s="507"/>
      <c r="D5" s="507"/>
      <c r="E5" s="507"/>
      <c r="F5" s="507"/>
      <c r="G5" s="507"/>
      <c r="H5" s="507"/>
      <c r="I5" s="33" t="s">
        <v>356</v>
      </c>
      <c r="J5" s="33" t="s">
        <v>357</v>
      </c>
      <c r="K5" s="33" t="s">
        <v>358</v>
      </c>
      <c r="L5" s="33">
        <v>1</v>
      </c>
      <c r="M5" s="507"/>
      <c r="N5" s="507"/>
      <c r="O5" s="507"/>
      <c r="P5" s="507"/>
      <c r="Q5" s="507"/>
      <c r="R5" s="507"/>
      <c r="S5" s="505"/>
      <c r="T5" s="527"/>
      <c r="U5" s="505"/>
      <c r="V5" s="507"/>
      <c r="W5" s="507"/>
      <c r="X5" s="507"/>
      <c r="Y5" s="507"/>
      <c r="Z5" s="507"/>
      <c r="AA5" s="505"/>
      <c r="AB5" s="507"/>
      <c r="AC5" s="507"/>
      <c r="AD5" s="505"/>
      <c r="AE5" s="507"/>
      <c r="AF5" s="507"/>
      <c r="AG5" s="540"/>
      <c r="AH5" s="540"/>
      <c r="AI5" s="540"/>
    </row>
    <row r="6" spans="1:35" ht="72" x14ac:dyDescent="0.25">
      <c r="A6" s="507"/>
      <c r="B6" s="507"/>
      <c r="C6" s="507"/>
      <c r="D6" s="507"/>
      <c r="E6" s="390"/>
      <c r="F6" s="507"/>
      <c r="G6" s="507"/>
      <c r="H6" s="507"/>
      <c r="I6" s="33" t="s">
        <v>359</v>
      </c>
      <c r="J6" s="33" t="s">
        <v>360</v>
      </c>
      <c r="K6" s="33" t="s">
        <v>361</v>
      </c>
      <c r="L6" s="225">
        <v>220000</v>
      </c>
      <c r="M6" s="390"/>
      <c r="N6" s="507"/>
      <c r="O6" s="390"/>
      <c r="P6" s="390"/>
      <c r="Q6" s="390"/>
      <c r="R6" s="390"/>
      <c r="S6" s="505"/>
      <c r="T6" s="530"/>
      <c r="U6" s="506"/>
      <c r="V6" s="390"/>
      <c r="W6" s="390"/>
      <c r="X6" s="390"/>
      <c r="Y6" s="390"/>
      <c r="Z6" s="390"/>
      <c r="AA6" s="506"/>
      <c r="AB6" s="390"/>
      <c r="AC6" s="390"/>
      <c r="AD6" s="506"/>
      <c r="AE6" s="390"/>
      <c r="AF6" s="390"/>
      <c r="AG6" s="540"/>
      <c r="AH6" s="540"/>
      <c r="AI6" s="540"/>
    </row>
    <row r="7" spans="1:35" ht="120" x14ac:dyDescent="0.25">
      <c r="A7" s="507"/>
      <c r="B7" s="507"/>
      <c r="C7" s="507"/>
      <c r="D7" s="507"/>
      <c r="E7" s="389" t="s">
        <v>580</v>
      </c>
      <c r="F7" s="507"/>
      <c r="G7" s="507"/>
      <c r="H7" s="507"/>
      <c r="I7" s="33" t="s">
        <v>362</v>
      </c>
      <c r="J7" s="33" t="s">
        <v>363</v>
      </c>
      <c r="K7" s="33" t="s">
        <v>364</v>
      </c>
      <c r="L7" s="33">
        <v>6.64</v>
      </c>
      <c r="M7" s="389" t="s">
        <v>82</v>
      </c>
      <c r="N7" s="507"/>
      <c r="O7" s="389" t="s">
        <v>354</v>
      </c>
      <c r="P7" s="389" t="s">
        <v>85</v>
      </c>
      <c r="Q7" s="389" t="s">
        <v>133</v>
      </c>
      <c r="R7" s="389" t="s">
        <v>134</v>
      </c>
      <c r="S7" s="505"/>
      <c r="T7" s="504">
        <v>3216776.3</v>
      </c>
      <c r="U7" s="504">
        <v>3216776.3</v>
      </c>
      <c r="V7" s="389" t="s">
        <v>135</v>
      </c>
      <c r="W7" s="389" t="s">
        <v>135</v>
      </c>
      <c r="X7" s="389" t="s">
        <v>135</v>
      </c>
      <c r="Y7" s="389" t="s">
        <v>135</v>
      </c>
      <c r="Z7" s="389" t="s">
        <v>135</v>
      </c>
      <c r="AA7" s="504">
        <v>567666.41</v>
      </c>
      <c r="AB7" s="389" t="s">
        <v>87</v>
      </c>
      <c r="AC7" s="389" t="s">
        <v>135</v>
      </c>
      <c r="AD7" s="504">
        <f>U7</f>
        <v>3216776.3</v>
      </c>
      <c r="AE7" s="389" t="s">
        <v>135</v>
      </c>
      <c r="AF7" s="389" t="s">
        <v>135</v>
      </c>
      <c r="AG7" s="540"/>
      <c r="AH7" s="540"/>
      <c r="AI7" s="540"/>
    </row>
    <row r="8" spans="1:35" ht="48" x14ac:dyDescent="0.25">
      <c r="A8" s="507"/>
      <c r="B8" s="507"/>
      <c r="C8" s="507"/>
      <c r="D8" s="507"/>
      <c r="E8" s="507"/>
      <c r="F8" s="507"/>
      <c r="G8" s="507"/>
      <c r="H8" s="507"/>
      <c r="I8" s="33" t="s">
        <v>356</v>
      </c>
      <c r="J8" s="33" t="s">
        <v>357</v>
      </c>
      <c r="K8" s="33" t="s">
        <v>358</v>
      </c>
      <c r="L8" s="33">
        <v>1</v>
      </c>
      <c r="M8" s="507"/>
      <c r="N8" s="507"/>
      <c r="O8" s="507"/>
      <c r="P8" s="507"/>
      <c r="Q8" s="507"/>
      <c r="R8" s="507"/>
      <c r="S8" s="505"/>
      <c r="T8" s="505"/>
      <c r="U8" s="505"/>
      <c r="V8" s="507"/>
      <c r="W8" s="507"/>
      <c r="X8" s="507"/>
      <c r="Y8" s="507"/>
      <c r="Z8" s="507"/>
      <c r="AA8" s="505"/>
      <c r="AB8" s="507"/>
      <c r="AC8" s="507"/>
      <c r="AD8" s="505"/>
      <c r="AE8" s="507"/>
      <c r="AF8" s="507"/>
      <c r="AG8" s="540"/>
      <c r="AH8" s="540"/>
      <c r="AI8" s="540"/>
    </row>
    <row r="9" spans="1:35" ht="108" x14ac:dyDescent="0.25">
      <c r="A9" s="390"/>
      <c r="B9" s="390"/>
      <c r="C9" s="390"/>
      <c r="D9" s="390"/>
      <c r="E9" s="390"/>
      <c r="F9" s="390"/>
      <c r="G9" s="390"/>
      <c r="H9" s="390"/>
      <c r="I9" s="33" t="s">
        <v>443</v>
      </c>
      <c r="J9" s="33" t="s">
        <v>581</v>
      </c>
      <c r="K9" s="33" t="s">
        <v>445</v>
      </c>
      <c r="L9" s="225">
        <v>21000</v>
      </c>
      <c r="M9" s="390"/>
      <c r="N9" s="390"/>
      <c r="O9" s="390"/>
      <c r="P9" s="390"/>
      <c r="Q9" s="390"/>
      <c r="R9" s="390"/>
      <c r="S9" s="506"/>
      <c r="T9" s="506"/>
      <c r="U9" s="506"/>
      <c r="V9" s="390"/>
      <c r="W9" s="390"/>
      <c r="X9" s="390"/>
      <c r="Y9" s="390"/>
      <c r="Z9" s="390"/>
      <c r="AA9" s="506"/>
      <c r="AB9" s="390"/>
      <c r="AC9" s="390"/>
      <c r="AD9" s="506"/>
      <c r="AE9" s="390"/>
      <c r="AF9" s="390"/>
      <c r="AG9" s="541"/>
      <c r="AH9" s="541"/>
      <c r="AI9" s="541"/>
    </row>
    <row r="10" spans="1:35" ht="72" x14ac:dyDescent="0.25">
      <c r="A10" s="389" t="s">
        <v>365</v>
      </c>
      <c r="B10" s="389" t="s">
        <v>366</v>
      </c>
      <c r="C10" s="389" t="s">
        <v>347</v>
      </c>
      <c r="D10" s="389" t="s">
        <v>348</v>
      </c>
      <c r="E10" s="389" t="s">
        <v>582</v>
      </c>
      <c r="F10" s="389" t="s">
        <v>350</v>
      </c>
      <c r="G10" s="389" t="s">
        <v>79</v>
      </c>
      <c r="H10" s="389" t="s">
        <v>79</v>
      </c>
      <c r="I10" s="33" t="s">
        <v>359</v>
      </c>
      <c r="J10" s="33" t="s">
        <v>360</v>
      </c>
      <c r="K10" s="33" t="s">
        <v>361</v>
      </c>
      <c r="L10" s="33" t="s">
        <v>367</v>
      </c>
      <c r="M10" s="389" t="s">
        <v>82</v>
      </c>
      <c r="N10" s="389" t="s">
        <v>94</v>
      </c>
      <c r="O10" s="389" t="s">
        <v>354</v>
      </c>
      <c r="P10" s="389" t="s">
        <v>85</v>
      </c>
      <c r="Q10" s="389" t="s">
        <v>133</v>
      </c>
      <c r="R10" s="389" t="s">
        <v>134</v>
      </c>
      <c r="S10" s="504">
        <f>T10+T12+U15+U17</f>
        <v>18362543</v>
      </c>
      <c r="T10" s="504">
        <v>2550000</v>
      </c>
      <c r="U10" s="504">
        <f>T10</f>
        <v>2550000</v>
      </c>
      <c r="V10" s="389" t="s">
        <v>135</v>
      </c>
      <c r="W10" s="389" t="s">
        <v>135</v>
      </c>
      <c r="X10" s="389" t="s">
        <v>135</v>
      </c>
      <c r="Y10" s="389" t="s">
        <v>135</v>
      </c>
      <c r="Z10" s="389" t="s">
        <v>135</v>
      </c>
      <c r="AA10" s="504">
        <v>450000</v>
      </c>
      <c r="AB10" s="389" t="s">
        <v>87</v>
      </c>
      <c r="AC10" s="389" t="s">
        <v>135</v>
      </c>
      <c r="AD10" s="504">
        <f>U10</f>
        <v>2550000</v>
      </c>
      <c r="AE10" s="389" t="s">
        <v>135</v>
      </c>
      <c r="AF10" s="389" t="s">
        <v>135</v>
      </c>
      <c r="AG10" s="539" t="s">
        <v>368</v>
      </c>
      <c r="AH10" s="539" t="s">
        <v>220</v>
      </c>
      <c r="AI10" s="539" t="s">
        <v>767</v>
      </c>
    </row>
    <row r="11" spans="1:35" ht="48" x14ac:dyDescent="0.25">
      <c r="A11" s="507"/>
      <c r="B11" s="507"/>
      <c r="C11" s="507"/>
      <c r="D11" s="507"/>
      <c r="E11" s="507"/>
      <c r="F11" s="507"/>
      <c r="G11" s="507"/>
      <c r="H11" s="507"/>
      <c r="I11" s="33" t="s">
        <v>356</v>
      </c>
      <c r="J11" s="33" t="s">
        <v>357</v>
      </c>
      <c r="K11" s="33" t="s">
        <v>358</v>
      </c>
      <c r="L11" s="33">
        <v>1</v>
      </c>
      <c r="M11" s="507"/>
      <c r="N11" s="507"/>
      <c r="O11" s="507"/>
      <c r="P11" s="507"/>
      <c r="Q11" s="507"/>
      <c r="R11" s="507"/>
      <c r="S11" s="505"/>
      <c r="T11" s="505"/>
      <c r="U11" s="505"/>
      <c r="V11" s="507"/>
      <c r="W11" s="507"/>
      <c r="X11" s="507"/>
      <c r="Y11" s="507"/>
      <c r="Z11" s="507"/>
      <c r="AA11" s="505"/>
      <c r="AB11" s="507"/>
      <c r="AC11" s="507"/>
      <c r="AD11" s="505"/>
      <c r="AE11" s="507"/>
      <c r="AF11" s="507"/>
      <c r="AG11" s="540"/>
      <c r="AH11" s="540"/>
      <c r="AI11" s="540"/>
    </row>
    <row r="12" spans="1:35" ht="72" x14ac:dyDescent="0.25">
      <c r="A12" s="507"/>
      <c r="B12" s="507"/>
      <c r="C12" s="507"/>
      <c r="D12" s="507"/>
      <c r="E12" s="389" t="s">
        <v>583</v>
      </c>
      <c r="F12" s="507"/>
      <c r="G12" s="507"/>
      <c r="H12" s="507"/>
      <c r="I12" s="33" t="s">
        <v>359</v>
      </c>
      <c r="J12" s="33" t="s">
        <v>360</v>
      </c>
      <c r="K12" s="33" t="s">
        <v>361</v>
      </c>
      <c r="L12" s="33" t="s">
        <v>369</v>
      </c>
      <c r="M12" s="389" t="s">
        <v>82</v>
      </c>
      <c r="N12" s="507"/>
      <c r="O12" s="389" t="s">
        <v>354</v>
      </c>
      <c r="P12" s="389" t="s">
        <v>85</v>
      </c>
      <c r="Q12" s="389" t="s">
        <v>133</v>
      </c>
      <c r="R12" s="389" t="s">
        <v>134</v>
      </c>
      <c r="S12" s="505"/>
      <c r="T12" s="504">
        <f>SUM(U12+Z12)</f>
        <v>9287543</v>
      </c>
      <c r="U12" s="504">
        <v>7675656</v>
      </c>
      <c r="V12" s="389" t="s">
        <v>135</v>
      </c>
      <c r="W12" s="389" t="s">
        <v>135</v>
      </c>
      <c r="X12" s="389" t="s">
        <v>135</v>
      </c>
      <c r="Y12" s="398"/>
      <c r="Z12" s="398">
        <v>1611887</v>
      </c>
      <c r="AA12" s="504">
        <v>2441700</v>
      </c>
      <c r="AB12" s="389" t="s">
        <v>87</v>
      </c>
      <c r="AC12" s="389" t="s">
        <v>135</v>
      </c>
      <c r="AD12" s="504">
        <f>U12</f>
        <v>7675656</v>
      </c>
      <c r="AE12" s="389" t="s">
        <v>135</v>
      </c>
      <c r="AF12" s="389" t="s">
        <v>135</v>
      </c>
      <c r="AG12" s="540"/>
      <c r="AH12" s="540"/>
      <c r="AI12" s="540"/>
    </row>
    <row r="13" spans="1:35" ht="48" x14ac:dyDescent="0.25">
      <c r="A13" s="507"/>
      <c r="B13" s="507"/>
      <c r="C13" s="507"/>
      <c r="D13" s="507"/>
      <c r="E13" s="507"/>
      <c r="F13" s="507"/>
      <c r="G13" s="507"/>
      <c r="H13" s="507"/>
      <c r="I13" s="33" t="s">
        <v>356</v>
      </c>
      <c r="J13" s="33" t="s">
        <v>357</v>
      </c>
      <c r="K13" s="33" t="s">
        <v>358</v>
      </c>
      <c r="L13" s="33">
        <v>1</v>
      </c>
      <c r="M13" s="507"/>
      <c r="N13" s="507"/>
      <c r="O13" s="507"/>
      <c r="P13" s="507"/>
      <c r="Q13" s="507"/>
      <c r="R13" s="507"/>
      <c r="S13" s="505"/>
      <c r="T13" s="505"/>
      <c r="U13" s="505"/>
      <c r="V13" s="507"/>
      <c r="W13" s="507"/>
      <c r="X13" s="507"/>
      <c r="Y13" s="507"/>
      <c r="Z13" s="507"/>
      <c r="AA13" s="505"/>
      <c r="AB13" s="507"/>
      <c r="AC13" s="507"/>
      <c r="AD13" s="505"/>
      <c r="AE13" s="507"/>
      <c r="AF13" s="507"/>
      <c r="AG13" s="540"/>
      <c r="AH13" s="540"/>
      <c r="AI13" s="540"/>
    </row>
    <row r="14" spans="1:35" ht="192" x14ac:dyDescent="0.25">
      <c r="A14" s="507"/>
      <c r="B14" s="507"/>
      <c r="C14" s="507"/>
      <c r="D14" s="507"/>
      <c r="E14" s="390"/>
      <c r="F14" s="507"/>
      <c r="G14" s="507"/>
      <c r="H14" s="507"/>
      <c r="I14" s="33" t="s">
        <v>351</v>
      </c>
      <c r="J14" s="33" t="s">
        <v>352</v>
      </c>
      <c r="K14" s="33" t="s">
        <v>353</v>
      </c>
      <c r="L14" s="34">
        <v>2772</v>
      </c>
      <c r="M14" s="390"/>
      <c r="N14" s="507"/>
      <c r="O14" s="390"/>
      <c r="P14" s="390"/>
      <c r="Q14" s="390"/>
      <c r="R14" s="390"/>
      <c r="S14" s="505"/>
      <c r="T14" s="506"/>
      <c r="U14" s="506"/>
      <c r="V14" s="390"/>
      <c r="W14" s="390"/>
      <c r="X14" s="390"/>
      <c r="Y14" s="390"/>
      <c r="Z14" s="390"/>
      <c r="AA14" s="506"/>
      <c r="AB14" s="390"/>
      <c r="AC14" s="390"/>
      <c r="AD14" s="506"/>
      <c r="AE14" s="390"/>
      <c r="AF14" s="390"/>
      <c r="AG14" s="540"/>
      <c r="AH14" s="540"/>
      <c r="AI14" s="540"/>
    </row>
    <row r="15" spans="1:35" ht="72" x14ac:dyDescent="0.25">
      <c r="A15" s="507"/>
      <c r="B15" s="507"/>
      <c r="C15" s="507"/>
      <c r="D15" s="507"/>
      <c r="E15" s="389" t="s">
        <v>584</v>
      </c>
      <c r="F15" s="507"/>
      <c r="G15" s="507"/>
      <c r="H15" s="507"/>
      <c r="I15" s="33" t="s">
        <v>359</v>
      </c>
      <c r="J15" s="33" t="s">
        <v>360</v>
      </c>
      <c r="K15" s="33" t="s">
        <v>361</v>
      </c>
      <c r="L15" s="34">
        <v>180700</v>
      </c>
      <c r="M15" s="389" t="s">
        <v>82</v>
      </c>
      <c r="N15" s="507"/>
      <c r="O15" s="389" t="s">
        <v>354</v>
      </c>
      <c r="P15" s="389" t="s">
        <v>85</v>
      </c>
      <c r="Q15" s="389" t="s">
        <v>133</v>
      </c>
      <c r="R15" s="389" t="s">
        <v>134</v>
      </c>
      <c r="S15" s="505"/>
      <c r="T15" s="504">
        <v>3975000</v>
      </c>
      <c r="U15" s="504">
        <v>3975000</v>
      </c>
      <c r="V15" s="389" t="s">
        <v>135</v>
      </c>
      <c r="W15" s="389" t="s">
        <v>135</v>
      </c>
      <c r="X15" s="389" t="s">
        <v>135</v>
      </c>
      <c r="Y15" s="389" t="s">
        <v>135</v>
      </c>
      <c r="Z15" s="389" t="s">
        <v>135</v>
      </c>
      <c r="AA15" s="504">
        <v>701471</v>
      </c>
      <c r="AB15" s="389" t="s">
        <v>87</v>
      </c>
      <c r="AC15" s="389" t="s">
        <v>135</v>
      </c>
      <c r="AD15" s="504">
        <f>U15</f>
        <v>3975000</v>
      </c>
      <c r="AE15" s="389" t="s">
        <v>135</v>
      </c>
      <c r="AF15" s="389" t="s">
        <v>135</v>
      </c>
      <c r="AG15" s="540"/>
      <c r="AH15" s="540"/>
      <c r="AI15" s="540"/>
    </row>
    <row r="16" spans="1:35" ht="48" x14ac:dyDescent="0.25">
      <c r="A16" s="507"/>
      <c r="B16" s="507"/>
      <c r="C16" s="507"/>
      <c r="D16" s="507"/>
      <c r="E16" s="507"/>
      <c r="F16" s="507"/>
      <c r="G16" s="507"/>
      <c r="H16" s="507"/>
      <c r="I16" s="33" t="s">
        <v>356</v>
      </c>
      <c r="J16" s="33" t="s">
        <v>357</v>
      </c>
      <c r="K16" s="33" t="s">
        <v>358</v>
      </c>
      <c r="L16" s="33">
        <v>1</v>
      </c>
      <c r="M16" s="507"/>
      <c r="N16" s="507"/>
      <c r="O16" s="507"/>
      <c r="P16" s="507"/>
      <c r="Q16" s="507"/>
      <c r="R16" s="507"/>
      <c r="S16" s="505"/>
      <c r="T16" s="505"/>
      <c r="U16" s="505"/>
      <c r="V16" s="507"/>
      <c r="W16" s="507"/>
      <c r="X16" s="507"/>
      <c r="Y16" s="507"/>
      <c r="Z16" s="507"/>
      <c r="AA16" s="505"/>
      <c r="AB16" s="507"/>
      <c r="AC16" s="507"/>
      <c r="AD16" s="505"/>
      <c r="AE16" s="507"/>
      <c r="AF16" s="507"/>
      <c r="AG16" s="540"/>
      <c r="AH16" s="540"/>
      <c r="AI16" s="540"/>
    </row>
    <row r="17" spans="1:35" ht="132" x14ac:dyDescent="0.25">
      <c r="A17" s="507"/>
      <c r="B17" s="507"/>
      <c r="C17" s="507"/>
      <c r="D17" s="507"/>
      <c r="E17" s="389" t="s">
        <v>585</v>
      </c>
      <c r="F17" s="507"/>
      <c r="G17" s="507"/>
      <c r="H17" s="507"/>
      <c r="I17" s="33" t="s">
        <v>370</v>
      </c>
      <c r="J17" s="33" t="s">
        <v>371</v>
      </c>
      <c r="K17" s="33" t="s">
        <v>364</v>
      </c>
      <c r="L17" s="33">
        <v>12</v>
      </c>
      <c r="M17" s="389" t="s">
        <v>82</v>
      </c>
      <c r="N17" s="507"/>
      <c r="O17" s="389" t="s">
        <v>354</v>
      </c>
      <c r="P17" s="389" t="s">
        <v>85</v>
      </c>
      <c r="Q17" s="389" t="s">
        <v>133</v>
      </c>
      <c r="R17" s="389" t="s">
        <v>134</v>
      </c>
      <c r="S17" s="505"/>
      <c r="T17" s="504">
        <v>2550000</v>
      </c>
      <c r="U17" s="504">
        <v>2550000</v>
      </c>
      <c r="V17" s="389" t="s">
        <v>135</v>
      </c>
      <c r="W17" s="389" t="s">
        <v>135</v>
      </c>
      <c r="X17" s="389" t="s">
        <v>135</v>
      </c>
      <c r="Y17" s="389" t="s">
        <v>135</v>
      </c>
      <c r="Z17" s="389" t="s">
        <v>135</v>
      </c>
      <c r="AA17" s="504">
        <v>450000</v>
      </c>
      <c r="AB17" s="389" t="s">
        <v>87</v>
      </c>
      <c r="AC17" s="389" t="s">
        <v>135</v>
      </c>
      <c r="AD17" s="504">
        <f>U17</f>
        <v>2550000</v>
      </c>
      <c r="AE17" s="389" t="s">
        <v>135</v>
      </c>
      <c r="AF17" s="389" t="s">
        <v>135</v>
      </c>
      <c r="AG17" s="540"/>
      <c r="AH17" s="540"/>
      <c r="AI17" s="540"/>
    </row>
    <row r="18" spans="1:35" ht="84" x14ac:dyDescent="0.25">
      <c r="A18" s="507"/>
      <c r="B18" s="507"/>
      <c r="C18" s="507"/>
      <c r="D18" s="507"/>
      <c r="E18" s="507"/>
      <c r="F18" s="507"/>
      <c r="G18" s="507"/>
      <c r="H18" s="507"/>
      <c r="I18" s="33" t="s">
        <v>632</v>
      </c>
      <c r="J18" s="33" t="s">
        <v>652</v>
      </c>
      <c r="K18" s="223" t="s">
        <v>742</v>
      </c>
      <c r="L18" s="223">
        <v>126884</v>
      </c>
      <c r="M18" s="507"/>
      <c r="N18" s="507"/>
      <c r="O18" s="507"/>
      <c r="P18" s="507"/>
      <c r="Q18" s="507"/>
      <c r="R18" s="507"/>
      <c r="S18" s="505"/>
      <c r="T18" s="505"/>
      <c r="U18" s="505"/>
      <c r="V18" s="507"/>
      <c r="W18" s="507"/>
      <c r="X18" s="507"/>
      <c r="Y18" s="507"/>
      <c r="Z18" s="507"/>
      <c r="AA18" s="505"/>
      <c r="AB18" s="507"/>
      <c r="AC18" s="507"/>
      <c r="AD18" s="505"/>
      <c r="AE18" s="507"/>
      <c r="AF18" s="507"/>
      <c r="AG18" s="540"/>
      <c r="AH18" s="540"/>
      <c r="AI18" s="540"/>
    </row>
    <row r="19" spans="1:35" ht="48" x14ac:dyDescent="0.25">
      <c r="A19" s="507"/>
      <c r="B19" s="507"/>
      <c r="C19" s="507"/>
      <c r="D19" s="507"/>
      <c r="E19" s="507"/>
      <c r="F19" s="507"/>
      <c r="G19" s="507"/>
      <c r="H19" s="507"/>
      <c r="I19" s="223" t="s">
        <v>356</v>
      </c>
      <c r="J19" s="223" t="s">
        <v>357</v>
      </c>
      <c r="K19" s="223" t="s">
        <v>358</v>
      </c>
      <c r="L19" s="223">
        <v>1</v>
      </c>
      <c r="M19" s="507"/>
      <c r="N19" s="507"/>
      <c r="O19" s="507"/>
      <c r="P19" s="507"/>
      <c r="Q19" s="507"/>
      <c r="R19" s="507"/>
      <c r="S19" s="505"/>
      <c r="T19" s="505"/>
      <c r="U19" s="505"/>
      <c r="V19" s="507"/>
      <c r="W19" s="507"/>
      <c r="X19" s="507"/>
      <c r="Y19" s="507"/>
      <c r="Z19" s="507"/>
      <c r="AA19" s="505"/>
      <c r="AB19" s="507"/>
      <c r="AC19" s="507"/>
      <c r="AD19" s="505"/>
      <c r="AE19" s="507"/>
      <c r="AF19" s="507"/>
      <c r="AG19" s="540"/>
      <c r="AH19" s="540"/>
      <c r="AI19" s="540"/>
    </row>
    <row r="20" spans="1:35" ht="48" x14ac:dyDescent="0.25">
      <c r="A20" s="396" t="s">
        <v>372</v>
      </c>
      <c r="B20" s="396" t="s">
        <v>373</v>
      </c>
      <c r="C20" s="396" t="s">
        <v>347</v>
      </c>
      <c r="D20" s="396" t="s">
        <v>348</v>
      </c>
      <c r="E20" s="396" t="s">
        <v>586</v>
      </c>
      <c r="F20" s="396" t="s">
        <v>350</v>
      </c>
      <c r="G20" s="396" t="s">
        <v>79</v>
      </c>
      <c r="H20" s="396" t="s">
        <v>79</v>
      </c>
      <c r="I20" s="33" t="s">
        <v>356</v>
      </c>
      <c r="J20" s="33" t="s">
        <v>357</v>
      </c>
      <c r="K20" s="33" t="s">
        <v>358</v>
      </c>
      <c r="L20" s="33">
        <v>1</v>
      </c>
      <c r="M20" s="396" t="s">
        <v>82</v>
      </c>
      <c r="N20" s="396" t="s">
        <v>94</v>
      </c>
      <c r="O20" s="396" t="s">
        <v>354</v>
      </c>
      <c r="P20" s="396" t="s">
        <v>85</v>
      </c>
      <c r="Q20" s="396" t="s">
        <v>133</v>
      </c>
      <c r="R20" s="396" t="s">
        <v>134</v>
      </c>
      <c r="S20" s="496">
        <f>T20+T22</f>
        <v>6786082.0500000007</v>
      </c>
      <c r="T20" s="496">
        <v>2922445.7</v>
      </c>
      <c r="U20" s="496">
        <v>2922445.7</v>
      </c>
      <c r="V20" s="396" t="s">
        <v>135</v>
      </c>
      <c r="W20" s="396" t="s">
        <v>135</v>
      </c>
      <c r="X20" s="396" t="s">
        <v>135</v>
      </c>
      <c r="Y20" s="396" t="s">
        <v>135</v>
      </c>
      <c r="Z20" s="396" t="s">
        <v>135</v>
      </c>
      <c r="AA20" s="496">
        <v>515725.72</v>
      </c>
      <c r="AB20" s="396" t="s">
        <v>87</v>
      </c>
      <c r="AC20" s="396" t="s">
        <v>135</v>
      </c>
      <c r="AD20" s="496">
        <f>U20</f>
        <v>2922445.7</v>
      </c>
      <c r="AE20" s="396" t="s">
        <v>135</v>
      </c>
      <c r="AF20" s="396" t="s">
        <v>135</v>
      </c>
      <c r="AG20" s="495" t="s">
        <v>374</v>
      </c>
      <c r="AH20" s="495" t="s">
        <v>375</v>
      </c>
      <c r="AI20" s="495" t="s">
        <v>768</v>
      </c>
    </row>
    <row r="21" spans="1:35" ht="72" x14ac:dyDescent="0.25">
      <c r="A21" s="396"/>
      <c r="B21" s="396"/>
      <c r="C21" s="396"/>
      <c r="D21" s="396"/>
      <c r="E21" s="396"/>
      <c r="F21" s="396"/>
      <c r="G21" s="396"/>
      <c r="H21" s="396"/>
      <c r="I21" s="33" t="s">
        <v>359</v>
      </c>
      <c r="J21" s="33" t="s">
        <v>360</v>
      </c>
      <c r="K21" s="33" t="s">
        <v>361</v>
      </c>
      <c r="L21" s="225">
        <v>107300</v>
      </c>
      <c r="M21" s="396"/>
      <c r="N21" s="396"/>
      <c r="O21" s="396"/>
      <c r="P21" s="396"/>
      <c r="Q21" s="396"/>
      <c r="R21" s="396"/>
      <c r="S21" s="496"/>
      <c r="T21" s="496"/>
      <c r="U21" s="496"/>
      <c r="V21" s="396"/>
      <c r="W21" s="396"/>
      <c r="X21" s="396"/>
      <c r="Y21" s="396"/>
      <c r="Z21" s="396"/>
      <c r="AA21" s="496"/>
      <c r="AB21" s="396"/>
      <c r="AC21" s="396"/>
      <c r="AD21" s="496"/>
      <c r="AE21" s="396"/>
      <c r="AF21" s="396"/>
      <c r="AG21" s="495"/>
      <c r="AH21" s="495"/>
      <c r="AI21" s="495"/>
    </row>
    <row r="22" spans="1:35" ht="72" x14ac:dyDescent="0.25">
      <c r="A22" s="396"/>
      <c r="B22" s="396"/>
      <c r="C22" s="396"/>
      <c r="D22" s="396"/>
      <c r="E22" s="396" t="s">
        <v>587</v>
      </c>
      <c r="F22" s="396"/>
      <c r="G22" s="396"/>
      <c r="H22" s="396"/>
      <c r="I22" s="33" t="s">
        <v>359</v>
      </c>
      <c r="J22" s="33" t="s">
        <v>360</v>
      </c>
      <c r="K22" s="33" t="s">
        <v>361</v>
      </c>
      <c r="L22" s="225" t="s">
        <v>376</v>
      </c>
      <c r="M22" s="396" t="s">
        <v>82</v>
      </c>
      <c r="N22" s="396"/>
      <c r="O22" s="396" t="s">
        <v>354</v>
      </c>
      <c r="P22" s="396" t="s">
        <v>85</v>
      </c>
      <c r="Q22" s="396" t="s">
        <v>133</v>
      </c>
      <c r="R22" s="396" t="s">
        <v>134</v>
      </c>
      <c r="S22" s="496"/>
      <c r="T22" s="516">
        <v>3863636.35</v>
      </c>
      <c r="U22" s="496">
        <f>T22</f>
        <v>3863636.35</v>
      </c>
      <c r="V22" s="396" t="s">
        <v>135</v>
      </c>
      <c r="W22" s="396" t="s">
        <v>135</v>
      </c>
      <c r="X22" s="396" t="s">
        <v>135</v>
      </c>
      <c r="Y22" s="396" t="s">
        <v>135</v>
      </c>
      <c r="Z22" s="396" t="s">
        <v>135</v>
      </c>
      <c r="AA22" s="496">
        <v>825000.01</v>
      </c>
      <c r="AB22" s="396" t="s">
        <v>87</v>
      </c>
      <c r="AC22" s="396" t="s">
        <v>135</v>
      </c>
      <c r="AD22" s="496">
        <f>U22</f>
        <v>3863636.35</v>
      </c>
      <c r="AE22" s="396" t="s">
        <v>135</v>
      </c>
      <c r="AF22" s="396" t="s">
        <v>135</v>
      </c>
      <c r="AG22" s="495"/>
      <c r="AH22" s="495"/>
      <c r="AI22" s="495"/>
    </row>
    <row r="23" spans="1:35" ht="48" x14ac:dyDescent="0.25">
      <c r="A23" s="396"/>
      <c r="B23" s="396"/>
      <c r="C23" s="396"/>
      <c r="D23" s="396"/>
      <c r="E23" s="396"/>
      <c r="F23" s="396"/>
      <c r="G23" s="396"/>
      <c r="H23" s="396"/>
      <c r="I23" s="33" t="s">
        <v>356</v>
      </c>
      <c r="J23" s="33" t="s">
        <v>357</v>
      </c>
      <c r="K23" s="33" t="s">
        <v>358</v>
      </c>
      <c r="L23" s="33">
        <v>1</v>
      </c>
      <c r="M23" s="396"/>
      <c r="N23" s="396"/>
      <c r="O23" s="396"/>
      <c r="P23" s="396"/>
      <c r="Q23" s="396"/>
      <c r="R23" s="396"/>
      <c r="S23" s="496"/>
      <c r="T23" s="516"/>
      <c r="U23" s="496"/>
      <c r="V23" s="396"/>
      <c r="W23" s="396"/>
      <c r="X23" s="396"/>
      <c r="Y23" s="396"/>
      <c r="Z23" s="396"/>
      <c r="AA23" s="496"/>
      <c r="AB23" s="396"/>
      <c r="AC23" s="396"/>
      <c r="AD23" s="496"/>
      <c r="AE23" s="396"/>
      <c r="AF23" s="396"/>
      <c r="AG23" s="495"/>
      <c r="AH23" s="495"/>
      <c r="AI23" s="495"/>
    </row>
    <row r="24" spans="1:35" ht="132" x14ac:dyDescent="0.25">
      <c r="A24" s="389" t="s">
        <v>588</v>
      </c>
      <c r="B24" s="389" t="s">
        <v>589</v>
      </c>
      <c r="C24" s="389" t="s">
        <v>590</v>
      </c>
      <c r="D24" s="389" t="s">
        <v>591</v>
      </c>
      <c r="E24" s="389" t="s">
        <v>592</v>
      </c>
      <c r="F24" s="389" t="s">
        <v>593</v>
      </c>
      <c r="G24" s="389" t="s">
        <v>79</v>
      </c>
      <c r="H24" s="389" t="s">
        <v>79</v>
      </c>
      <c r="I24" s="33" t="s">
        <v>594</v>
      </c>
      <c r="J24" s="33" t="s">
        <v>595</v>
      </c>
      <c r="K24" s="33" t="s">
        <v>596</v>
      </c>
      <c r="L24" s="225">
        <v>10</v>
      </c>
      <c r="M24" s="389" t="s">
        <v>82</v>
      </c>
      <c r="N24" s="389" t="s">
        <v>597</v>
      </c>
      <c r="O24" s="389" t="s">
        <v>354</v>
      </c>
      <c r="P24" s="389" t="s">
        <v>85</v>
      </c>
      <c r="Q24" s="389" t="s">
        <v>133</v>
      </c>
      <c r="R24" s="389" t="s">
        <v>134</v>
      </c>
      <c r="S24" s="504">
        <f>T24+T27</f>
        <v>6311250</v>
      </c>
      <c r="T24" s="526">
        <v>1466250</v>
      </c>
      <c r="U24" s="504">
        <f>T24</f>
        <v>1466250</v>
      </c>
      <c r="V24" s="389" t="s">
        <v>135</v>
      </c>
      <c r="W24" s="389" t="s">
        <v>135</v>
      </c>
      <c r="X24" s="389" t="s">
        <v>135</v>
      </c>
      <c r="Y24" s="389" t="s">
        <v>135</v>
      </c>
      <c r="Z24" s="389" t="s">
        <v>135</v>
      </c>
      <c r="AA24" s="504">
        <v>258750</v>
      </c>
      <c r="AB24" s="389" t="s">
        <v>87</v>
      </c>
      <c r="AC24" s="389" t="s">
        <v>135</v>
      </c>
      <c r="AD24" s="504">
        <f>U24</f>
        <v>1466250</v>
      </c>
      <c r="AE24" s="389" t="s">
        <v>135</v>
      </c>
      <c r="AF24" s="389" t="s">
        <v>135</v>
      </c>
      <c r="AG24" s="539" t="s">
        <v>221</v>
      </c>
      <c r="AH24" s="539" t="s">
        <v>502</v>
      </c>
      <c r="AI24" s="539" t="s">
        <v>769</v>
      </c>
    </row>
    <row r="25" spans="1:35" x14ac:dyDescent="0.25">
      <c r="A25" s="507"/>
      <c r="B25" s="507"/>
      <c r="C25" s="507"/>
      <c r="D25" s="507"/>
      <c r="E25" s="507"/>
      <c r="F25" s="507"/>
      <c r="G25" s="507"/>
      <c r="H25" s="507"/>
      <c r="I25" s="389" t="s">
        <v>598</v>
      </c>
      <c r="J25" s="389" t="s">
        <v>357</v>
      </c>
      <c r="K25" s="389" t="s">
        <v>358</v>
      </c>
      <c r="L25" s="389">
        <v>1</v>
      </c>
      <c r="M25" s="507"/>
      <c r="N25" s="507"/>
      <c r="O25" s="507"/>
      <c r="P25" s="507"/>
      <c r="Q25" s="507"/>
      <c r="R25" s="507"/>
      <c r="S25" s="505"/>
      <c r="T25" s="527"/>
      <c r="U25" s="505"/>
      <c r="V25" s="507"/>
      <c r="W25" s="507"/>
      <c r="X25" s="507"/>
      <c r="Y25" s="507"/>
      <c r="Z25" s="507"/>
      <c r="AA25" s="505"/>
      <c r="AB25" s="507"/>
      <c r="AC25" s="507"/>
      <c r="AD25" s="505"/>
      <c r="AE25" s="507"/>
      <c r="AF25" s="507"/>
      <c r="AG25" s="540"/>
      <c r="AH25" s="540"/>
      <c r="AI25" s="540"/>
    </row>
    <row r="26" spans="1:35" x14ac:dyDescent="0.25">
      <c r="A26" s="507"/>
      <c r="B26" s="507"/>
      <c r="C26" s="507"/>
      <c r="D26" s="507"/>
      <c r="E26" s="390"/>
      <c r="F26" s="507"/>
      <c r="G26" s="507"/>
      <c r="H26" s="507"/>
      <c r="I26" s="390"/>
      <c r="J26" s="390" t="s">
        <v>360</v>
      </c>
      <c r="K26" s="390" t="s">
        <v>361</v>
      </c>
      <c r="L26" s="390">
        <v>220000</v>
      </c>
      <c r="M26" s="390"/>
      <c r="N26" s="507"/>
      <c r="O26" s="390"/>
      <c r="P26" s="390"/>
      <c r="Q26" s="390"/>
      <c r="R26" s="390"/>
      <c r="S26" s="505"/>
      <c r="T26" s="530"/>
      <c r="U26" s="506"/>
      <c r="V26" s="390"/>
      <c r="W26" s="390"/>
      <c r="X26" s="390"/>
      <c r="Y26" s="390"/>
      <c r="Z26" s="390"/>
      <c r="AA26" s="506"/>
      <c r="AB26" s="390"/>
      <c r="AC26" s="390"/>
      <c r="AD26" s="506"/>
      <c r="AE26" s="390"/>
      <c r="AF26" s="390"/>
      <c r="AG26" s="540"/>
      <c r="AH26" s="540"/>
      <c r="AI26" s="540"/>
    </row>
    <row r="27" spans="1:35" ht="72" x14ac:dyDescent="0.25">
      <c r="A27" s="507"/>
      <c r="B27" s="507"/>
      <c r="C27" s="507"/>
      <c r="D27" s="507"/>
      <c r="E27" s="389" t="s">
        <v>599</v>
      </c>
      <c r="F27" s="507"/>
      <c r="G27" s="507"/>
      <c r="H27" s="507"/>
      <c r="I27" s="33" t="s">
        <v>600</v>
      </c>
      <c r="J27" s="33" t="s">
        <v>360</v>
      </c>
      <c r="K27" s="33" t="s">
        <v>601</v>
      </c>
      <c r="L27" s="34">
        <v>13450</v>
      </c>
      <c r="M27" s="389" t="s">
        <v>82</v>
      </c>
      <c r="N27" s="389" t="s">
        <v>602</v>
      </c>
      <c r="O27" s="389" t="s">
        <v>354</v>
      </c>
      <c r="P27" s="389" t="s">
        <v>85</v>
      </c>
      <c r="Q27" s="389" t="s">
        <v>133</v>
      </c>
      <c r="R27" s="389" t="s">
        <v>134</v>
      </c>
      <c r="S27" s="505"/>
      <c r="T27" s="526">
        <v>4845000</v>
      </c>
      <c r="U27" s="504">
        <f>T27</f>
        <v>4845000</v>
      </c>
      <c r="V27" s="389" t="s">
        <v>135</v>
      </c>
      <c r="W27" s="389" t="s">
        <v>135</v>
      </c>
      <c r="X27" s="389" t="s">
        <v>135</v>
      </c>
      <c r="Y27" s="389" t="s">
        <v>135</v>
      </c>
      <c r="Z27" s="389" t="s">
        <v>135</v>
      </c>
      <c r="AA27" s="504">
        <v>855000</v>
      </c>
      <c r="AB27" s="389" t="s">
        <v>87</v>
      </c>
      <c r="AC27" s="389" t="s">
        <v>135</v>
      </c>
      <c r="AD27" s="504">
        <f>U27</f>
        <v>4845000</v>
      </c>
      <c r="AE27" s="389" t="s">
        <v>135</v>
      </c>
      <c r="AF27" s="389" t="s">
        <v>135</v>
      </c>
      <c r="AG27" s="540"/>
      <c r="AH27" s="540"/>
      <c r="AI27" s="540"/>
    </row>
    <row r="28" spans="1:35" x14ac:dyDescent="0.25">
      <c r="A28" s="507"/>
      <c r="B28" s="507"/>
      <c r="C28" s="507"/>
      <c r="D28" s="507"/>
      <c r="E28" s="507"/>
      <c r="F28" s="507"/>
      <c r="G28" s="507"/>
      <c r="H28" s="507"/>
      <c r="I28" s="389" t="s">
        <v>356</v>
      </c>
      <c r="J28" s="389" t="s">
        <v>357</v>
      </c>
      <c r="K28" s="389" t="s">
        <v>358</v>
      </c>
      <c r="L28" s="389">
        <v>1</v>
      </c>
      <c r="M28" s="507"/>
      <c r="N28" s="507"/>
      <c r="O28" s="507"/>
      <c r="P28" s="507"/>
      <c r="Q28" s="507"/>
      <c r="R28" s="507"/>
      <c r="S28" s="505"/>
      <c r="T28" s="527"/>
      <c r="U28" s="505"/>
      <c r="V28" s="507"/>
      <c r="W28" s="507"/>
      <c r="X28" s="507"/>
      <c r="Y28" s="507"/>
      <c r="Z28" s="507"/>
      <c r="AA28" s="505"/>
      <c r="AB28" s="507"/>
      <c r="AC28" s="507"/>
      <c r="AD28" s="505"/>
      <c r="AE28" s="507"/>
      <c r="AF28" s="507"/>
      <c r="AG28" s="540"/>
      <c r="AH28" s="540"/>
      <c r="AI28" s="540"/>
    </row>
    <row r="29" spans="1:35" x14ac:dyDescent="0.25">
      <c r="A29" s="390"/>
      <c r="B29" s="390"/>
      <c r="C29" s="390"/>
      <c r="D29" s="390"/>
      <c r="E29" s="390"/>
      <c r="F29" s="390"/>
      <c r="G29" s="390"/>
      <c r="H29" s="390"/>
      <c r="I29" s="390" t="s">
        <v>443</v>
      </c>
      <c r="J29" s="390" t="s">
        <v>444</v>
      </c>
      <c r="K29" s="390" t="s">
        <v>445</v>
      </c>
      <c r="L29" s="390">
        <v>21000</v>
      </c>
      <c r="M29" s="390"/>
      <c r="N29" s="507"/>
      <c r="O29" s="390"/>
      <c r="P29" s="390"/>
      <c r="Q29" s="390"/>
      <c r="R29" s="390"/>
      <c r="S29" s="506"/>
      <c r="T29" s="527"/>
      <c r="U29" s="506"/>
      <c r="V29" s="390"/>
      <c r="W29" s="390"/>
      <c r="X29" s="390"/>
      <c r="Y29" s="390"/>
      <c r="Z29" s="390"/>
      <c r="AA29" s="506"/>
      <c r="AB29" s="390"/>
      <c r="AC29" s="390"/>
      <c r="AD29" s="506"/>
      <c r="AE29" s="390"/>
      <c r="AF29" s="390"/>
      <c r="AG29" s="541"/>
      <c r="AH29" s="541"/>
      <c r="AI29" s="541"/>
    </row>
    <row r="30" spans="1:35" ht="72" x14ac:dyDescent="0.25">
      <c r="A30" s="389" t="s">
        <v>603</v>
      </c>
      <c r="B30" s="389" t="s">
        <v>604</v>
      </c>
      <c r="C30" s="389" t="s">
        <v>590</v>
      </c>
      <c r="D30" s="389" t="s">
        <v>591</v>
      </c>
      <c r="E30" s="389" t="s">
        <v>605</v>
      </c>
      <c r="F30" s="389" t="s">
        <v>593</v>
      </c>
      <c r="G30" s="389" t="s">
        <v>79</v>
      </c>
      <c r="H30" s="389" t="s">
        <v>79</v>
      </c>
      <c r="I30" s="33" t="s">
        <v>600</v>
      </c>
      <c r="J30" s="33" t="s">
        <v>360</v>
      </c>
      <c r="K30" s="33" t="s">
        <v>601</v>
      </c>
      <c r="L30" s="225">
        <v>750</v>
      </c>
      <c r="M30" s="389" t="s">
        <v>82</v>
      </c>
      <c r="N30" s="389" t="s">
        <v>606</v>
      </c>
      <c r="O30" s="389" t="s">
        <v>354</v>
      </c>
      <c r="P30" s="389" t="s">
        <v>85</v>
      </c>
      <c r="Q30" s="389" t="s">
        <v>133</v>
      </c>
      <c r="R30" s="389" t="s">
        <v>134</v>
      </c>
      <c r="S30" s="504">
        <f>T30+T33</f>
        <v>2975000</v>
      </c>
      <c r="T30" s="526">
        <v>425000</v>
      </c>
      <c r="U30" s="504">
        <f>T30</f>
        <v>425000</v>
      </c>
      <c r="V30" s="389" t="s">
        <v>135</v>
      </c>
      <c r="W30" s="389" t="s">
        <v>135</v>
      </c>
      <c r="X30" s="389" t="s">
        <v>135</v>
      </c>
      <c r="Y30" s="389" t="s">
        <v>135</v>
      </c>
      <c r="Z30" s="389" t="s">
        <v>135</v>
      </c>
      <c r="AA30" s="504">
        <v>75000</v>
      </c>
      <c r="AB30" s="389" t="s">
        <v>87</v>
      </c>
      <c r="AC30" s="389" t="s">
        <v>135</v>
      </c>
      <c r="AD30" s="504">
        <f>U30</f>
        <v>425000</v>
      </c>
      <c r="AE30" s="389" t="s">
        <v>135</v>
      </c>
      <c r="AF30" s="389" t="s">
        <v>135</v>
      </c>
      <c r="AG30" s="539" t="s">
        <v>607</v>
      </c>
      <c r="AH30" s="539" t="s">
        <v>502</v>
      </c>
      <c r="AI30" s="539" t="s">
        <v>770</v>
      </c>
    </row>
    <row r="31" spans="1:35" x14ac:dyDescent="0.25">
      <c r="A31" s="507"/>
      <c r="B31" s="507"/>
      <c r="C31" s="507"/>
      <c r="D31" s="507"/>
      <c r="E31" s="507"/>
      <c r="F31" s="507"/>
      <c r="G31" s="507"/>
      <c r="H31" s="507"/>
      <c r="I31" s="389" t="s">
        <v>598</v>
      </c>
      <c r="J31" s="389" t="s">
        <v>357</v>
      </c>
      <c r="K31" s="389" t="s">
        <v>358</v>
      </c>
      <c r="L31" s="389">
        <v>1</v>
      </c>
      <c r="M31" s="507"/>
      <c r="N31" s="507"/>
      <c r="O31" s="507"/>
      <c r="P31" s="507"/>
      <c r="Q31" s="507"/>
      <c r="R31" s="507"/>
      <c r="S31" s="505"/>
      <c r="T31" s="527"/>
      <c r="U31" s="505"/>
      <c r="V31" s="507"/>
      <c r="W31" s="507"/>
      <c r="X31" s="507"/>
      <c r="Y31" s="507"/>
      <c r="Z31" s="507"/>
      <c r="AA31" s="505"/>
      <c r="AB31" s="507"/>
      <c r="AC31" s="507"/>
      <c r="AD31" s="505"/>
      <c r="AE31" s="507"/>
      <c r="AF31" s="507"/>
      <c r="AG31" s="540"/>
      <c r="AH31" s="540"/>
      <c r="AI31" s="540"/>
    </row>
    <row r="32" spans="1:35" x14ac:dyDescent="0.25">
      <c r="A32" s="507"/>
      <c r="B32" s="507"/>
      <c r="C32" s="507"/>
      <c r="D32" s="507"/>
      <c r="E32" s="390"/>
      <c r="F32" s="507"/>
      <c r="G32" s="507"/>
      <c r="H32" s="507"/>
      <c r="I32" s="390"/>
      <c r="J32" s="390" t="s">
        <v>360</v>
      </c>
      <c r="K32" s="390" t="s">
        <v>361</v>
      </c>
      <c r="L32" s="390">
        <v>220000</v>
      </c>
      <c r="M32" s="390"/>
      <c r="N32" s="507"/>
      <c r="O32" s="390"/>
      <c r="P32" s="390"/>
      <c r="Q32" s="390"/>
      <c r="R32" s="390"/>
      <c r="S32" s="505"/>
      <c r="T32" s="530"/>
      <c r="U32" s="506"/>
      <c r="V32" s="390"/>
      <c r="W32" s="390"/>
      <c r="X32" s="390"/>
      <c r="Y32" s="390"/>
      <c r="Z32" s="390"/>
      <c r="AA32" s="506"/>
      <c r="AB32" s="390"/>
      <c r="AC32" s="390"/>
      <c r="AD32" s="506"/>
      <c r="AE32" s="390"/>
      <c r="AF32" s="390"/>
      <c r="AG32" s="540"/>
      <c r="AH32" s="540"/>
      <c r="AI32" s="540"/>
    </row>
    <row r="33" spans="1:35" ht="132" x14ac:dyDescent="0.25">
      <c r="A33" s="507"/>
      <c r="B33" s="507"/>
      <c r="C33" s="507"/>
      <c r="D33" s="507"/>
      <c r="E33" s="389" t="s">
        <v>608</v>
      </c>
      <c r="F33" s="507"/>
      <c r="G33" s="507"/>
      <c r="H33" s="507"/>
      <c r="I33" s="33" t="s">
        <v>594</v>
      </c>
      <c r="J33" s="33" t="s">
        <v>595</v>
      </c>
      <c r="K33" s="33" t="s">
        <v>596</v>
      </c>
      <c r="L33" s="227">
        <v>3.8</v>
      </c>
      <c r="M33" s="389" t="s">
        <v>82</v>
      </c>
      <c r="N33" s="389" t="s">
        <v>602</v>
      </c>
      <c r="O33" s="389" t="s">
        <v>354</v>
      </c>
      <c r="P33" s="389" t="s">
        <v>85</v>
      </c>
      <c r="Q33" s="389" t="s">
        <v>133</v>
      </c>
      <c r="R33" s="389" t="s">
        <v>134</v>
      </c>
      <c r="S33" s="505"/>
      <c r="T33" s="526">
        <v>2550000</v>
      </c>
      <c r="U33" s="504">
        <f>T33</f>
        <v>2550000</v>
      </c>
      <c r="V33" s="389" t="s">
        <v>135</v>
      </c>
      <c r="W33" s="389" t="s">
        <v>135</v>
      </c>
      <c r="X33" s="389" t="s">
        <v>135</v>
      </c>
      <c r="Y33" s="389" t="s">
        <v>135</v>
      </c>
      <c r="Z33" s="389" t="s">
        <v>135</v>
      </c>
      <c r="AA33" s="504">
        <v>450000</v>
      </c>
      <c r="AB33" s="389" t="s">
        <v>87</v>
      </c>
      <c r="AC33" s="389" t="s">
        <v>135</v>
      </c>
      <c r="AD33" s="504">
        <f>U33</f>
        <v>2550000</v>
      </c>
      <c r="AE33" s="389" t="s">
        <v>135</v>
      </c>
      <c r="AF33" s="389" t="s">
        <v>135</v>
      </c>
      <c r="AG33" s="540"/>
      <c r="AH33" s="540"/>
      <c r="AI33" s="540"/>
    </row>
    <row r="34" spans="1:35" x14ac:dyDescent="0.25">
      <c r="A34" s="507"/>
      <c r="B34" s="507"/>
      <c r="C34" s="507"/>
      <c r="D34" s="507"/>
      <c r="E34" s="507"/>
      <c r="F34" s="507"/>
      <c r="G34" s="507"/>
      <c r="H34" s="507"/>
      <c r="I34" s="389" t="s">
        <v>356</v>
      </c>
      <c r="J34" s="389" t="s">
        <v>357</v>
      </c>
      <c r="K34" s="389" t="s">
        <v>358</v>
      </c>
      <c r="L34" s="389">
        <v>1</v>
      </c>
      <c r="M34" s="507"/>
      <c r="N34" s="507"/>
      <c r="O34" s="507"/>
      <c r="P34" s="507"/>
      <c r="Q34" s="507"/>
      <c r="R34" s="507"/>
      <c r="S34" s="505"/>
      <c r="T34" s="527"/>
      <c r="U34" s="505"/>
      <c r="V34" s="507"/>
      <c r="W34" s="507"/>
      <c r="X34" s="507"/>
      <c r="Y34" s="507"/>
      <c r="Z34" s="507"/>
      <c r="AA34" s="505"/>
      <c r="AB34" s="507"/>
      <c r="AC34" s="507"/>
      <c r="AD34" s="505"/>
      <c r="AE34" s="507"/>
      <c r="AF34" s="507"/>
      <c r="AG34" s="540"/>
      <c r="AH34" s="540"/>
      <c r="AI34" s="540"/>
    </row>
    <row r="35" spans="1:35" x14ac:dyDescent="0.25">
      <c r="A35" s="390"/>
      <c r="B35" s="390"/>
      <c r="C35" s="390"/>
      <c r="D35" s="390"/>
      <c r="E35" s="390"/>
      <c r="F35" s="390"/>
      <c r="G35" s="390"/>
      <c r="H35" s="390"/>
      <c r="I35" s="390" t="s">
        <v>443</v>
      </c>
      <c r="J35" s="390" t="s">
        <v>444</v>
      </c>
      <c r="K35" s="390" t="s">
        <v>445</v>
      </c>
      <c r="L35" s="390">
        <v>21000</v>
      </c>
      <c r="M35" s="390"/>
      <c r="N35" s="507"/>
      <c r="O35" s="390"/>
      <c r="P35" s="390"/>
      <c r="Q35" s="390"/>
      <c r="R35" s="390"/>
      <c r="S35" s="506"/>
      <c r="T35" s="527"/>
      <c r="U35" s="506"/>
      <c r="V35" s="390"/>
      <c r="W35" s="390"/>
      <c r="X35" s="390"/>
      <c r="Y35" s="390"/>
      <c r="Z35" s="390"/>
      <c r="AA35" s="506"/>
      <c r="AB35" s="390"/>
      <c r="AC35" s="390"/>
      <c r="AD35" s="506"/>
      <c r="AE35" s="390"/>
      <c r="AF35" s="390"/>
      <c r="AG35" s="541"/>
      <c r="AH35" s="541"/>
      <c r="AI35" s="541"/>
    </row>
    <row r="36" spans="1:35" ht="72" x14ac:dyDescent="0.25">
      <c r="A36" s="389" t="s">
        <v>609</v>
      </c>
      <c r="B36" s="389" t="s">
        <v>610</v>
      </c>
      <c r="C36" s="389" t="s">
        <v>590</v>
      </c>
      <c r="D36" s="389" t="s">
        <v>591</v>
      </c>
      <c r="E36" s="389" t="s">
        <v>611</v>
      </c>
      <c r="F36" s="389" t="s">
        <v>593</v>
      </c>
      <c r="G36" s="389" t="s">
        <v>79</v>
      </c>
      <c r="H36" s="389" t="s">
        <v>79</v>
      </c>
      <c r="I36" s="33" t="s">
        <v>600</v>
      </c>
      <c r="J36" s="33" t="s">
        <v>360</v>
      </c>
      <c r="K36" s="33" t="s">
        <v>601</v>
      </c>
      <c r="L36" s="225">
        <v>1750</v>
      </c>
      <c r="M36" s="389" t="s">
        <v>82</v>
      </c>
      <c r="N36" s="389" t="s">
        <v>612</v>
      </c>
      <c r="O36" s="389" t="s">
        <v>354</v>
      </c>
      <c r="P36" s="389" t="s">
        <v>85</v>
      </c>
      <c r="Q36" s="389" t="s">
        <v>133</v>
      </c>
      <c r="R36" s="389" t="s">
        <v>134</v>
      </c>
      <c r="S36" s="526">
        <v>1993034.98</v>
      </c>
      <c r="T36" s="526">
        <v>1993034.98</v>
      </c>
      <c r="U36" s="504">
        <f>T36</f>
        <v>1993034.98</v>
      </c>
      <c r="V36" s="389" t="s">
        <v>135</v>
      </c>
      <c r="W36" s="389" t="s">
        <v>135</v>
      </c>
      <c r="X36" s="389" t="s">
        <v>135</v>
      </c>
      <c r="Y36" s="389" t="s">
        <v>135</v>
      </c>
      <c r="Z36" s="389" t="s">
        <v>135</v>
      </c>
      <c r="AA36" s="504">
        <v>351712.05</v>
      </c>
      <c r="AB36" s="389" t="s">
        <v>87</v>
      </c>
      <c r="AC36" s="389" t="s">
        <v>135</v>
      </c>
      <c r="AD36" s="504">
        <f>U36</f>
        <v>1993034.98</v>
      </c>
      <c r="AE36" s="389" t="s">
        <v>135</v>
      </c>
      <c r="AF36" s="389" t="s">
        <v>135</v>
      </c>
      <c r="AG36" s="522">
        <v>45717</v>
      </c>
      <c r="AH36" s="522">
        <v>45778</v>
      </c>
      <c r="AI36" s="405">
        <v>45737</v>
      </c>
    </row>
    <row r="37" spans="1:35" x14ac:dyDescent="0.25">
      <c r="A37" s="507"/>
      <c r="B37" s="507"/>
      <c r="C37" s="507"/>
      <c r="D37" s="507"/>
      <c r="E37" s="507"/>
      <c r="F37" s="507"/>
      <c r="G37" s="507"/>
      <c r="H37" s="507"/>
      <c r="I37" s="389" t="s">
        <v>356</v>
      </c>
      <c r="J37" s="389" t="s">
        <v>357</v>
      </c>
      <c r="K37" s="389" t="s">
        <v>358</v>
      </c>
      <c r="L37" s="389">
        <v>1</v>
      </c>
      <c r="M37" s="507"/>
      <c r="N37" s="507"/>
      <c r="O37" s="507"/>
      <c r="P37" s="507"/>
      <c r="Q37" s="507"/>
      <c r="R37" s="507"/>
      <c r="S37" s="507"/>
      <c r="T37" s="527"/>
      <c r="U37" s="505"/>
      <c r="V37" s="507"/>
      <c r="W37" s="507"/>
      <c r="X37" s="507"/>
      <c r="Y37" s="507"/>
      <c r="Z37" s="507"/>
      <c r="AA37" s="505"/>
      <c r="AB37" s="507"/>
      <c r="AC37" s="507"/>
      <c r="AD37" s="505"/>
      <c r="AE37" s="507"/>
      <c r="AF37" s="507"/>
      <c r="AG37" s="523"/>
      <c r="AH37" s="523"/>
      <c r="AI37" s="507"/>
    </row>
    <row r="38" spans="1:35" x14ac:dyDescent="0.25">
      <c r="A38" s="390"/>
      <c r="B38" s="390"/>
      <c r="C38" s="390"/>
      <c r="D38" s="390"/>
      <c r="E38" s="390"/>
      <c r="F38" s="390"/>
      <c r="G38" s="390"/>
      <c r="H38" s="390"/>
      <c r="I38" s="390" t="s">
        <v>443</v>
      </c>
      <c r="J38" s="390" t="s">
        <v>444</v>
      </c>
      <c r="K38" s="390" t="s">
        <v>445</v>
      </c>
      <c r="L38" s="390">
        <v>21000</v>
      </c>
      <c r="M38" s="390"/>
      <c r="N38" s="507"/>
      <c r="O38" s="390"/>
      <c r="P38" s="390"/>
      <c r="Q38" s="390"/>
      <c r="R38" s="390"/>
      <c r="S38" s="390"/>
      <c r="T38" s="527"/>
      <c r="U38" s="506"/>
      <c r="V38" s="390"/>
      <c r="W38" s="390"/>
      <c r="X38" s="390"/>
      <c r="Y38" s="390"/>
      <c r="Z38" s="390"/>
      <c r="AA38" s="506"/>
      <c r="AB38" s="390"/>
      <c r="AC38" s="390"/>
      <c r="AD38" s="506"/>
      <c r="AE38" s="390"/>
      <c r="AF38" s="390"/>
      <c r="AG38" s="529"/>
      <c r="AH38" s="529"/>
      <c r="AI38" s="390"/>
    </row>
    <row r="39" spans="1:35" ht="72" x14ac:dyDescent="0.25">
      <c r="A39" s="389" t="s">
        <v>613</v>
      </c>
      <c r="B39" s="389" t="s">
        <v>614</v>
      </c>
      <c r="C39" s="389" t="s">
        <v>590</v>
      </c>
      <c r="D39" s="389" t="s">
        <v>591</v>
      </c>
      <c r="E39" s="389" t="s">
        <v>615</v>
      </c>
      <c r="F39" s="389" t="s">
        <v>593</v>
      </c>
      <c r="G39" s="389" t="s">
        <v>79</v>
      </c>
      <c r="H39" s="389" t="s">
        <v>79</v>
      </c>
      <c r="I39" s="33" t="s">
        <v>600</v>
      </c>
      <c r="J39" s="33" t="s">
        <v>360</v>
      </c>
      <c r="K39" s="33" t="s">
        <v>601</v>
      </c>
      <c r="L39" s="225">
        <v>3000</v>
      </c>
      <c r="M39" s="389" t="s">
        <v>82</v>
      </c>
      <c r="N39" s="389" t="s">
        <v>616</v>
      </c>
      <c r="O39" s="389" t="s">
        <v>354</v>
      </c>
      <c r="P39" s="389" t="s">
        <v>85</v>
      </c>
      <c r="Q39" s="389" t="s">
        <v>133</v>
      </c>
      <c r="R39" s="389" t="s">
        <v>134</v>
      </c>
      <c r="S39" s="398">
        <v>1630166</v>
      </c>
      <c r="T39" s="398">
        <v>1630166</v>
      </c>
      <c r="U39" s="504">
        <f>T39</f>
        <v>1630166</v>
      </c>
      <c r="V39" s="389" t="s">
        <v>135</v>
      </c>
      <c r="W39" s="389" t="s">
        <v>135</v>
      </c>
      <c r="X39" s="389" t="s">
        <v>135</v>
      </c>
      <c r="Y39" s="389" t="s">
        <v>135</v>
      </c>
      <c r="Z39" s="389" t="s">
        <v>135</v>
      </c>
      <c r="AA39" s="504">
        <v>287677</v>
      </c>
      <c r="AB39" s="389" t="s">
        <v>87</v>
      </c>
      <c r="AC39" s="389" t="s">
        <v>135</v>
      </c>
      <c r="AD39" s="504">
        <f>U39</f>
        <v>1630166</v>
      </c>
      <c r="AE39" s="389" t="s">
        <v>135</v>
      </c>
      <c r="AF39" s="389" t="s">
        <v>135</v>
      </c>
      <c r="AG39" s="522">
        <v>46174</v>
      </c>
      <c r="AH39" s="522">
        <v>46235</v>
      </c>
      <c r="AI39" s="389"/>
    </row>
    <row r="40" spans="1:35" x14ac:dyDescent="0.25">
      <c r="A40" s="507"/>
      <c r="B40" s="507"/>
      <c r="C40" s="507"/>
      <c r="D40" s="507"/>
      <c r="E40" s="507"/>
      <c r="F40" s="507"/>
      <c r="G40" s="507"/>
      <c r="H40" s="507"/>
      <c r="I40" s="389" t="s">
        <v>356</v>
      </c>
      <c r="J40" s="389" t="s">
        <v>357</v>
      </c>
      <c r="K40" s="389" t="s">
        <v>358</v>
      </c>
      <c r="L40" s="389">
        <v>1</v>
      </c>
      <c r="M40" s="507"/>
      <c r="N40" s="507"/>
      <c r="O40" s="507"/>
      <c r="P40" s="507"/>
      <c r="Q40" s="507"/>
      <c r="R40" s="507"/>
      <c r="S40" s="507"/>
      <c r="T40" s="507"/>
      <c r="U40" s="505"/>
      <c r="V40" s="507"/>
      <c r="W40" s="507"/>
      <c r="X40" s="507"/>
      <c r="Y40" s="507"/>
      <c r="Z40" s="507"/>
      <c r="AA40" s="505"/>
      <c r="AB40" s="507"/>
      <c r="AC40" s="507"/>
      <c r="AD40" s="505"/>
      <c r="AE40" s="507"/>
      <c r="AF40" s="507"/>
      <c r="AG40" s="523"/>
      <c r="AH40" s="523"/>
      <c r="AI40" s="507"/>
    </row>
    <row r="41" spans="1:35" x14ac:dyDescent="0.25">
      <c r="A41" s="390"/>
      <c r="B41" s="390"/>
      <c r="C41" s="390"/>
      <c r="D41" s="390"/>
      <c r="E41" s="390"/>
      <c r="F41" s="390"/>
      <c r="G41" s="390"/>
      <c r="H41" s="390"/>
      <c r="I41" s="390" t="s">
        <v>443</v>
      </c>
      <c r="J41" s="390" t="s">
        <v>444</v>
      </c>
      <c r="K41" s="390" t="s">
        <v>445</v>
      </c>
      <c r="L41" s="390">
        <v>21000</v>
      </c>
      <c r="M41" s="390"/>
      <c r="N41" s="507"/>
      <c r="O41" s="390"/>
      <c r="P41" s="390"/>
      <c r="Q41" s="390"/>
      <c r="R41" s="390"/>
      <c r="S41" s="390"/>
      <c r="T41" s="390"/>
      <c r="U41" s="506"/>
      <c r="V41" s="390"/>
      <c r="W41" s="390"/>
      <c r="X41" s="390"/>
      <c r="Y41" s="390"/>
      <c r="Z41" s="390"/>
      <c r="AA41" s="506"/>
      <c r="AB41" s="390"/>
      <c r="AC41" s="390"/>
      <c r="AD41" s="506"/>
      <c r="AE41" s="390"/>
      <c r="AF41" s="390"/>
      <c r="AG41" s="529"/>
      <c r="AH41" s="529"/>
      <c r="AI41" s="390"/>
    </row>
    <row r="42" spans="1:35" ht="132" x14ac:dyDescent="0.25">
      <c r="A42" s="389" t="s">
        <v>617</v>
      </c>
      <c r="B42" s="389" t="s">
        <v>618</v>
      </c>
      <c r="C42" s="389" t="s">
        <v>619</v>
      </c>
      <c r="D42" s="389" t="s">
        <v>591</v>
      </c>
      <c r="E42" s="389" t="s">
        <v>620</v>
      </c>
      <c r="F42" s="389" t="s">
        <v>593</v>
      </c>
      <c r="G42" s="389" t="s">
        <v>79</v>
      </c>
      <c r="H42" s="389" t="s">
        <v>79</v>
      </c>
      <c r="I42" s="33" t="s">
        <v>594</v>
      </c>
      <c r="J42" s="33" t="s">
        <v>595</v>
      </c>
      <c r="K42" s="33" t="s">
        <v>596</v>
      </c>
      <c r="L42" s="225">
        <v>56.4</v>
      </c>
      <c r="M42" s="389" t="s">
        <v>82</v>
      </c>
      <c r="N42" s="389" t="s">
        <v>621</v>
      </c>
      <c r="O42" s="389" t="s">
        <v>354</v>
      </c>
      <c r="P42" s="389" t="s">
        <v>85</v>
      </c>
      <c r="Q42" s="389" t="s">
        <v>133</v>
      </c>
      <c r="R42" s="389" t="s">
        <v>134</v>
      </c>
      <c r="S42" s="526">
        <f>T42+T47+T50++T53+T56</f>
        <v>4564086.8</v>
      </c>
      <c r="T42" s="504">
        <v>2265284.7999999998</v>
      </c>
      <c r="U42" s="504">
        <f>T42</f>
        <v>2265284.7999999998</v>
      </c>
      <c r="V42" s="389"/>
      <c r="W42" s="389" t="s">
        <v>135</v>
      </c>
      <c r="X42" s="389" t="s">
        <v>135</v>
      </c>
      <c r="Y42" s="389"/>
      <c r="Z42" s="389"/>
      <c r="AA42" s="504">
        <v>940294.43</v>
      </c>
      <c r="AB42" s="389" t="s">
        <v>87</v>
      </c>
      <c r="AC42" s="389" t="s">
        <v>135</v>
      </c>
      <c r="AD42" s="504">
        <f>U42</f>
        <v>2265284.7999999998</v>
      </c>
      <c r="AE42" s="389" t="s">
        <v>135</v>
      </c>
      <c r="AF42" s="389" t="s">
        <v>135</v>
      </c>
      <c r="AG42" s="522">
        <v>45566</v>
      </c>
      <c r="AH42" s="522">
        <v>45627</v>
      </c>
      <c r="AI42" s="537">
        <v>45604</v>
      </c>
    </row>
    <row r="43" spans="1:35" ht="60" x14ac:dyDescent="0.25">
      <c r="A43" s="507"/>
      <c r="B43" s="507"/>
      <c r="C43" s="507"/>
      <c r="D43" s="507"/>
      <c r="E43" s="507"/>
      <c r="F43" s="507"/>
      <c r="G43" s="507"/>
      <c r="H43" s="507"/>
      <c r="I43" s="33" t="s">
        <v>622</v>
      </c>
      <c r="J43" s="33" t="s">
        <v>623</v>
      </c>
      <c r="K43" s="33" t="s">
        <v>624</v>
      </c>
      <c r="L43" s="227">
        <v>349131.02</v>
      </c>
      <c r="M43" s="507"/>
      <c r="N43" s="507"/>
      <c r="O43" s="507"/>
      <c r="P43" s="507"/>
      <c r="Q43" s="507"/>
      <c r="R43" s="507"/>
      <c r="S43" s="507"/>
      <c r="T43" s="505"/>
      <c r="U43" s="505"/>
      <c r="V43" s="507"/>
      <c r="W43" s="507"/>
      <c r="X43" s="507"/>
      <c r="Y43" s="507"/>
      <c r="Z43" s="507"/>
      <c r="AA43" s="505"/>
      <c r="AB43" s="507"/>
      <c r="AC43" s="507"/>
      <c r="AD43" s="505"/>
      <c r="AE43" s="507"/>
      <c r="AF43" s="507"/>
      <c r="AG43" s="523"/>
      <c r="AH43" s="523"/>
      <c r="AI43" s="538"/>
    </row>
    <row r="44" spans="1:35" ht="84" x14ac:dyDescent="0.25">
      <c r="A44" s="507"/>
      <c r="B44" s="507"/>
      <c r="C44" s="507"/>
      <c r="D44" s="507"/>
      <c r="E44" s="507"/>
      <c r="F44" s="507"/>
      <c r="G44" s="507"/>
      <c r="H44" s="507"/>
      <c r="I44" s="33" t="s">
        <v>743</v>
      </c>
      <c r="J44" s="33" t="s">
        <v>681</v>
      </c>
      <c r="K44" s="33" t="s">
        <v>682</v>
      </c>
      <c r="L44" s="33">
        <v>1000</v>
      </c>
      <c r="M44" s="507"/>
      <c r="N44" s="507"/>
      <c r="O44" s="507"/>
      <c r="P44" s="507"/>
      <c r="Q44" s="507"/>
      <c r="R44" s="507"/>
      <c r="S44" s="507"/>
      <c r="T44" s="505"/>
      <c r="U44" s="505"/>
      <c r="V44" s="507"/>
      <c r="W44" s="507"/>
      <c r="X44" s="507"/>
      <c r="Y44" s="507"/>
      <c r="Z44" s="507"/>
      <c r="AA44" s="505"/>
      <c r="AB44" s="507"/>
      <c r="AC44" s="507"/>
      <c r="AD44" s="505"/>
      <c r="AE44" s="507"/>
      <c r="AF44" s="507"/>
      <c r="AG44" s="523"/>
      <c r="AH44" s="523"/>
      <c r="AI44" s="538"/>
    </row>
    <row r="45" spans="1:35" ht="72" x14ac:dyDescent="0.25">
      <c r="A45" s="507"/>
      <c r="B45" s="507"/>
      <c r="C45" s="507"/>
      <c r="D45" s="507"/>
      <c r="E45" s="507"/>
      <c r="F45" s="507"/>
      <c r="G45" s="507"/>
      <c r="H45" s="507"/>
      <c r="I45" s="33" t="s">
        <v>744</v>
      </c>
      <c r="J45" s="33" t="s">
        <v>138</v>
      </c>
      <c r="K45" s="33" t="s">
        <v>745</v>
      </c>
      <c r="L45" s="33">
        <v>0.99</v>
      </c>
      <c r="M45" s="507"/>
      <c r="N45" s="507"/>
      <c r="O45" s="507"/>
      <c r="P45" s="507"/>
      <c r="Q45" s="507"/>
      <c r="R45" s="507"/>
      <c r="S45" s="507"/>
      <c r="T45" s="505"/>
      <c r="U45" s="505"/>
      <c r="V45" s="507"/>
      <c r="W45" s="507"/>
      <c r="X45" s="507"/>
      <c r="Y45" s="507"/>
      <c r="Z45" s="507"/>
      <c r="AA45" s="505"/>
      <c r="AB45" s="507"/>
      <c r="AC45" s="507"/>
      <c r="AD45" s="505"/>
      <c r="AE45" s="507"/>
      <c r="AF45" s="507"/>
      <c r="AG45" s="523"/>
      <c r="AH45" s="523"/>
      <c r="AI45" s="538"/>
    </row>
    <row r="46" spans="1:35" ht="48" x14ac:dyDescent="0.25">
      <c r="A46" s="507"/>
      <c r="B46" s="507"/>
      <c r="C46" s="507"/>
      <c r="D46" s="507"/>
      <c r="E46" s="507"/>
      <c r="F46" s="507"/>
      <c r="G46" s="507"/>
      <c r="H46" s="507"/>
      <c r="I46" s="33" t="s">
        <v>356</v>
      </c>
      <c r="J46" s="33" t="s">
        <v>357</v>
      </c>
      <c r="K46" s="33" t="s">
        <v>358</v>
      </c>
      <c r="L46" s="33">
        <v>1</v>
      </c>
      <c r="M46" s="507"/>
      <c r="N46" s="507"/>
      <c r="O46" s="507"/>
      <c r="P46" s="507"/>
      <c r="Q46" s="507"/>
      <c r="R46" s="507"/>
      <c r="S46" s="507"/>
      <c r="T46" s="505"/>
      <c r="U46" s="505"/>
      <c r="V46" s="507"/>
      <c r="W46" s="507"/>
      <c r="X46" s="507"/>
      <c r="Y46" s="507"/>
      <c r="Z46" s="507"/>
      <c r="AA46" s="505"/>
      <c r="AB46" s="507"/>
      <c r="AC46" s="507"/>
      <c r="AD46" s="505"/>
      <c r="AE46" s="507"/>
      <c r="AF46" s="507"/>
      <c r="AG46" s="523"/>
      <c r="AH46" s="523"/>
      <c r="AI46" s="538"/>
    </row>
    <row r="47" spans="1:35" ht="132" x14ac:dyDescent="0.25">
      <c r="A47" s="507"/>
      <c r="B47" s="507"/>
      <c r="C47" s="507"/>
      <c r="D47" s="507"/>
      <c r="E47" s="389" t="s">
        <v>625</v>
      </c>
      <c r="F47" s="507"/>
      <c r="G47" s="507"/>
      <c r="H47" s="507"/>
      <c r="I47" s="33" t="s">
        <v>594</v>
      </c>
      <c r="J47" s="33" t="s">
        <v>595</v>
      </c>
      <c r="K47" s="33" t="s">
        <v>596</v>
      </c>
      <c r="L47" s="33">
        <v>3.81</v>
      </c>
      <c r="M47" s="389" t="s">
        <v>82</v>
      </c>
      <c r="N47" s="396" t="s">
        <v>621</v>
      </c>
      <c r="O47" s="507" t="s">
        <v>354</v>
      </c>
      <c r="P47" s="507" t="s">
        <v>85</v>
      </c>
      <c r="Q47" s="507" t="s">
        <v>133</v>
      </c>
      <c r="R47" s="507" t="s">
        <v>134</v>
      </c>
      <c r="S47" s="507"/>
      <c r="T47" s="504">
        <v>765000</v>
      </c>
      <c r="U47" s="504">
        <f>T47</f>
        <v>765000</v>
      </c>
      <c r="V47" s="507" t="s">
        <v>135</v>
      </c>
      <c r="W47" s="507" t="s">
        <v>135</v>
      </c>
      <c r="X47" s="507" t="s">
        <v>135</v>
      </c>
      <c r="Y47" s="507" t="s">
        <v>135</v>
      </c>
      <c r="Z47" s="507" t="s">
        <v>135</v>
      </c>
      <c r="AA47" s="504">
        <v>135000</v>
      </c>
      <c r="AB47" s="389" t="s">
        <v>87</v>
      </c>
      <c r="AC47" s="507" t="s">
        <v>135</v>
      </c>
      <c r="AD47" s="504">
        <f>U47</f>
        <v>765000</v>
      </c>
      <c r="AE47" s="507" t="s">
        <v>135</v>
      </c>
      <c r="AF47" s="507" t="s">
        <v>135</v>
      </c>
      <c r="AG47" s="523"/>
      <c r="AH47" s="523"/>
      <c r="AI47" s="538"/>
    </row>
    <row r="48" spans="1:35" ht="48" x14ac:dyDescent="0.25">
      <c r="A48" s="507"/>
      <c r="B48" s="507"/>
      <c r="C48" s="507"/>
      <c r="D48" s="507"/>
      <c r="E48" s="507"/>
      <c r="F48" s="507"/>
      <c r="G48" s="507"/>
      <c r="H48" s="507"/>
      <c r="I48" s="33" t="s">
        <v>356</v>
      </c>
      <c r="J48" s="33" t="s">
        <v>357</v>
      </c>
      <c r="K48" s="33" t="s">
        <v>358</v>
      </c>
      <c r="L48" s="33">
        <v>1</v>
      </c>
      <c r="M48" s="507"/>
      <c r="N48" s="396"/>
      <c r="O48" s="507"/>
      <c r="P48" s="507"/>
      <c r="Q48" s="507"/>
      <c r="R48" s="507"/>
      <c r="S48" s="507"/>
      <c r="T48" s="505"/>
      <c r="U48" s="505"/>
      <c r="V48" s="507"/>
      <c r="W48" s="507"/>
      <c r="X48" s="507"/>
      <c r="Y48" s="507"/>
      <c r="Z48" s="507"/>
      <c r="AA48" s="505"/>
      <c r="AB48" s="507"/>
      <c r="AC48" s="507"/>
      <c r="AD48" s="505"/>
      <c r="AE48" s="507"/>
      <c r="AF48" s="507"/>
      <c r="AG48" s="523"/>
      <c r="AH48" s="523"/>
      <c r="AI48" s="538"/>
    </row>
    <row r="49" spans="1:35" ht="60" x14ac:dyDescent="0.25">
      <c r="A49" s="507"/>
      <c r="B49" s="507"/>
      <c r="C49" s="507"/>
      <c r="D49" s="507"/>
      <c r="E49" s="390"/>
      <c r="F49" s="507"/>
      <c r="G49" s="507"/>
      <c r="H49" s="507"/>
      <c r="I49" s="33" t="s">
        <v>622</v>
      </c>
      <c r="J49" s="33" t="s">
        <v>623</v>
      </c>
      <c r="K49" s="33" t="s">
        <v>624</v>
      </c>
      <c r="L49" s="227">
        <v>6194.5</v>
      </c>
      <c r="M49" s="390"/>
      <c r="N49" s="396"/>
      <c r="O49" s="507"/>
      <c r="P49" s="507"/>
      <c r="Q49" s="507"/>
      <c r="R49" s="507"/>
      <c r="S49" s="507"/>
      <c r="T49" s="506"/>
      <c r="U49" s="506"/>
      <c r="V49" s="507"/>
      <c r="W49" s="507"/>
      <c r="X49" s="507"/>
      <c r="Y49" s="507"/>
      <c r="Z49" s="507"/>
      <c r="AA49" s="506"/>
      <c r="AB49" s="390"/>
      <c r="AC49" s="507"/>
      <c r="AD49" s="506"/>
      <c r="AE49" s="507"/>
      <c r="AF49" s="507"/>
      <c r="AG49" s="523"/>
      <c r="AH49" s="523"/>
      <c r="AI49" s="538"/>
    </row>
    <row r="50" spans="1:35" ht="132" x14ac:dyDescent="0.25">
      <c r="A50" s="507"/>
      <c r="B50" s="507"/>
      <c r="C50" s="507"/>
      <c r="D50" s="507"/>
      <c r="E50" s="389" t="s">
        <v>626</v>
      </c>
      <c r="F50" s="507"/>
      <c r="G50" s="507"/>
      <c r="H50" s="507"/>
      <c r="I50" s="33" t="s">
        <v>594</v>
      </c>
      <c r="J50" s="33" t="s">
        <v>595</v>
      </c>
      <c r="K50" s="33" t="s">
        <v>596</v>
      </c>
      <c r="L50" s="34">
        <v>2</v>
      </c>
      <c r="M50" s="389" t="s">
        <v>82</v>
      </c>
      <c r="N50" s="396" t="s">
        <v>621</v>
      </c>
      <c r="O50" s="507" t="s">
        <v>354</v>
      </c>
      <c r="P50" s="507" t="s">
        <v>85</v>
      </c>
      <c r="Q50" s="507" t="s">
        <v>133</v>
      </c>
      <c r="R50" s="507" t="s">
        <v>134</v>
      </c>
      <c r="S50" s="507"/>
      <c r="T50" s="504">
        <v>917552</v>
      </c>
      <c r="U50" s="504">
        <f>T50</f>
        <v>917552</v>
      </c>
      <c r="V50" s="507" t="s">
        <v>135</v>
      </c>
      <c r="W50" s="507" t="s">
        <v>135</v>
      </c>
      <c r="X50" s="507" t="s">
        <v>135</v>
      </c>
      <c r="Y50" s="507" t="s">
        <v>135</v>
      </c>
      <c r="Z50" s="507" t="s">
        <v>135</v>
      </c>
      <c r="AA50" s="504">
        <v>161921</v>
      </c>
      <c r="AB50" s="389" t="s">
        <v>87</v>
      </c>
      <c r="AC50" s="507" t="s">
        <v>135</v>
      </c>
      <c r="AD50" s="504">
        <f>U50</f>
        <v>917552</v>
      </c>
      <c r="AE50" s="507" t="s">
        <v>135</v>
      </c>
      <c r="AF50" s="507" t="s">
        <v>135</v>
      </c>
      <c r="AG50" s="523"/>
      <c r="AH50" s="523"/>
      <c r="AI50" s="538"/>
    </row>
    <row r="51" spans="1:35" ht="60" x14ac:dyDescent="0.25">
      <c r="A51" s="507"/>
      <c r="B51" s="507"/>
      <c r="C51" s="507"/>
      <c r="D51" s="507"/>
      <c r="E51" s="507"/>
      <c r="F51" s="507"/>
      <c r="G51" s="507"/>
      <c r="H51" s="507"/>
      <c r="I51" s="33" t="s">
        <v>622</v>
      </c>
      <c r="J51" s="33" t="s">
        <v>623</v>
      </c>
      <c r="K51" s="33" t="s">
        <v>624</v>
      </c>
      <c r="L51" s="34">
        <v>20000</v>
      </c>
      <c r="M51" s="507"/>
      <c r="N51" s="396"/>
      <c r="O51" s="507"/>
      <c r="P51" s="507"/>
      <c r="Q51" s="507"/>
      <c r="R51" s="507"/>
      <c r="S51" s="507"/>
      <c r="T51" s="505"/>
      <c r="U51" s="505"/>
      <c r="V51" s="507"/>
      <c r="W51" s="507"/>
      <c r="X51" s="507"/>
      <c r="Y51" s="507"/>
      <c r="Z51" s="507"/>
      <c r="AA51" s="505"/>
      <c r="AB51" s="507"/>
      <c r="AC51" s="507"/>
      <c r="AD51" s="505"/>
      <c r="AE51" s="507"/>
      <c r="AF51" s="507"/>
      <c r="AG51" s="523"/>
      <c r="AH51" s="523"/>
      <c r="AI51" s="538"/>
    </row>
    <row r="52" spans="1:35" ht="48" x14ac:dyDescent="0.25">
      <c r="A52" s="507"/>
      <c r="B52" s="507"/>
      <c r="C52" s="507"/>
      <c r="D52" s="507"/>
      <c r="E52" s="507"/>
      <c r="F52" s="507"/>
      <c r="G52" s="507"/>
      <c r="H52" s="507"/>
      <c r="I52" s="33" t="s">
        <v>356</v>
      </c>
      <c r="J52" s="33" t="s">
        <v>357</v>
      </c>
      <c r="K52" s="33" t="s">
        <v>358</v>
      </c>
      <c r="L52" s="33">
        <v>1</v>
      </c>
      <c r="M52" s="507"/>
      <c r="N52" s="396"/>
      <c r="O52" s="507"/>
      <c r="P52" s="507"/>
      <c r="Q52" s="507"/>
      <c r="R52" s="507"/>
      <c r="S52" s="507"/>
      <c r="T52" s="505"/>
      <c r="U52" s="505"/>
      <c r="V52" s="507"/>
      <c r="W52" s="507"/>
      <c r="X52" s="507"/>
      <c r="Y52" s="507"/>
      <c r="Z52" s="507"/>
      <c r="AA52" s="505"/>
      <c r="AB52" s="507"/>
      <c r="AC52" s="507"/>
      <c r="AD52" s="505"/>
      <c r="AE52" s="507"/>
      <c r="AF52" s="507"/>
      <c r="AG52" s="523"/>
      <c r="AH52" s="523"/>
      <c r="AI52" s="538"/>
    </row>
    <row r="53" spans="1:35" ht="132" x14ac:dyDescent="0.25">
      <c r="A53" s="507"/>
      <c r="B53" s="507"/>
      <c r="C53" s="507"/>
      <c r="D53" s="507"/>
      <c r="E53" s="389" t="s">
        <v>627</v>
      </c>
      <c r="F53" s="507"/>
      <c r="G53" s="507"/>
      <c r="H53" s="507"/>
      <c r="I53" s="33" t="s">
        <v>594</v>
      </c>
      <c r="J53" s="33" t="s">
        <v>595</v>
      </c>
      <c r="K53" s="33" t="s">
        <v>596</v>
      </c>
      <c r="L53" s="33">
        <v>7</v>
      </c>
      <c r="M53" s="389" t="s">
        <v>82</v>
      </c>
      <c r="N53" s="389" t="s">
        <v>628</v>
      </c>
      <c r="O53" s="507" t="s">
        <v>354</v>
      </c>
      <c r="P53" s="507" t="s">
        <v>85</v>
      </c>
      <c r="Q53" s="507" t="s">
        <v>133</v>
      </c>
      <c r="R53" s="507" t="s">
        <v>134</v>
      </c>
      <c r="S53" s="507"/>
      <c r="T53" s="504">
        <v>191250</v>
      </c>
      <c r="U53" s="504">
        <f>T53</f>
        <v>191250</v>
      </c>
      <c r="V53" s="507" t="s">
        <v>135</v>
      </c>
      <c r="W53" s="507" t="s">
        <v>135</v>
      </c>
      <c r="X53" s="507" t="s">
        <v>135</v>
      </c>
      <c r="Y53" s="507" t="s">
        <v>135</v>
      </c>
      <c r="Z53" s="507" t="s">
        <v>135</v>
      </c>
      <c r="AA53" s="504">
        <v>33750</v>
      </c>
      <c r="AB53" s="389" t="s">
        <v>87</v>
      </c>
      <c r="AC53" s="507" t="s">
        <v>135</v>
      </c>
      <c r="AD53" s="504">
        <f>U53</f>
        <v>191250</v>
      </c>
      <c r="AE53" s="507" t="s">
        <v>135</v>
      </c>
      <c r="AF53" s="507" t="s">
        <v>135</v>
      </c>
      <c r="AG53" s="523"/>
      <c r="AH53" s="523"/>
      <c r="AI53" s="538"/>
    </row>
    <row r="54" spans="1:35" ht="60" x14ac:dyDescent="0.25">
      <c r="A54" s="507"/>
      <c r="B54" s="507"/>
      <c r="C54" s="507"/>
      <c r="D54" s="507"/>
      <c r="E54" s="507"/>
      <c r="F54" s="507"/>
      <c r="G54" s="507"/>
      <c r="H54" s="507"/>
      <c r="I54" s="33" t="s">
        <v>622</v>
      </c>
      <c r="J54" s="33" t="s">
        <v>623</v>
      </c>
      <c r="K54" s="33" t="s">
        <v>624</v>
      </c>
      <c r="L54" s="33">
        <v>72000</v>
      </c>
      <c r="M54" s="507"/>
      <c r="N54" s="507"/>
      <c r="O54" s="507"/>
      <c r="P54" s="507"/>
      <c r="Q54" s="507"/>
      <c r="R54" s="507"/>
      <c r="S54" s="507"/>
      <c r="T54" s="505"/>
      <c r="U54" s="505"/>
      <c r="V54" s="507"/>
      <c r="W54" s="507"/>
      <c r="X54" s="507"/>
      <c r="Y54" s="507"/>
      <c r="Z54" s="507"/>
      <c r="AA54" s="505"/>
      <c r="AB54" s="507"/>
      <c r="AC54" s="507"/>
      <c r="AD54" s="505"/>
      <c r="AE54" s="507"/>
      <c r="AF54" s="507"/>
      <c r="AG54" s="523"/>
      <c r="AH54" s="523"/>
      <c r="AI54" s="538"/>
    </row>
    <row r="55" spans="1:35" ht="48" x14ac:dyDescent="0.25">
      <c r="A55" s="507"/>
      <c r="B55" s="507"/>
      <c r="C55" s="507"/>
      <c r="D55" s="507"/>
      <c r="E55" s="507"/>
      <c r="F55" s="507"/>
      <c r="G55" s="507"/>
      <c r="H55" s="507"/>
      <c r="I55" s="223" t="s">
        <v>356</v>
      </c>
      <c r="J55" s="223" t="s">
        <v>357</v>
      </c>
      <c r="K55" s="223" t="s">
        <v>358</v>
      </c>
      <c r="L55" s="223">
        <v>1</v>
      </c>
      <c r="M55" s="507"/>
      <c r="N55" s="390"/>
      <c r="O55" s="507"/>
      <c r="P55" s="507"/>
      <c r="Q55" s="507"/>
      <c r="R55" s="507"/>
      <c r="S55" s="507"/>
      <c r="T55" s="505"/>
      <c r="U55" s="505"/>
      <c r="V55" s="507"/>
      <c r="W55" s="507"/>
      <c r="X55" s="507"/>
      <c r="Y55" s="507"/>
      <c r="Z55" s="507"/>
      <c r="AA55" s="505"/>
      <c r="AB55" s="507"/>
      <c r="AC55" s="507"/>
      <c r="AD55" s="505"/>
      <c r="AE55" s="507"/>
      <c r="AF55" s="507"/>
      <c r="AG55" s="523"/>
      <c r="AH55" s="523"/>
      <c r="AI55" s="538"/>
    </row>
    <row r="56" spans="1:35" ht="48" x14ac:dyDescent="0.25">
      <c r="A56" s="507"/>
      <c r="B56" s="507"/>
      <c r="C56" s="507"/>
      <c r="D56" s="507"/>
      <c r="E56" s="396" t="s">
        <v>629</v>
      </c>
      <c r="F56" s="507"/>
      <c r="G56" s="507"/>
      <c r="H56" s="507"/>
      <c r="I56" s="33" t="s">
        <v>356</v>
      </c>
      <c r="J56" s="33" t="s">
        <v>357</v>
      </c>
      <c r="K56" s="33" t="s">
        <v>358</v>
      </c>
      <c r="L56" s="33">
        <v>1</v>
      </c>
      <c r="M56" s="396" t="s">
        <v>82</v>
      </c>
      <c r="N56" s="389" t="s">
        <v>628</v>
      </c>
      <c r="O56" s="507" t="s">
        <v>354</v>
      </c>
      <c r="P56" s="507" t="s">
        <v>85</v>
      </c>
      <c r="Q56" s="507" t="s">
        <v>133</v>
      </c>
      <c r="R56" s="507" t="s">
        <v>134</v>
      </c>
      <c r="S56" s="507" t="e">
        <f>T56+#REF!</f>
        <v>#REF!</v>
      </c>
      <c r="T56" s="516">
        <v>425000</v>
      </c>
      <c r="U56" s="496">
        <f>T56</f>
        <v>425000</v>
      </c>
      <c r="V56" s="507" t="s">
        <v>135</v>
      </c>
      <c r="W56" s="507" t="s">
        <v>135</v>
      </c>
      <c r="X56" s="507" t="s">
        <v>135</v>
      </c>
      <c r="Y56" s="507" t="s">
        <v>135</v>
      </c>
      <c r="Z56" s="507" t="s">
        <v>135</v>
      </c>
      <c r="AA56" s="496">
        <v>75000</v>
      </c>
      <c r="AB56" s="396" t="s">
        <v>87</v>
      </c>
      <c r="AC56" s="507" t="s">
        <v>135</v>
      </c>
      <c r="AD56" s="496">
        <f>U56</f>
        <v>425000</v>
      </c>
      <c r="AE56" s="507" t="s">
        <v>135</v>
      </c>
      <c r="AF56" s="507" t="s">
        <v>135</v>
      </c>
      <c r="AG56" s="523" t="s">
        <v>374</v>
      </c>
      <c r="AH56" s="523" t="s">
        <v>375</v>
      </c>
      <c r="AI56" s="279"/>
    </row>
    <row r="57" spans="1:35" ht="132" x14ac:dyDescent="0.25">
      <c r="A57" s="507"/>
      <c r="B57" s="507"/>
      <c r="C57" s="507"/>
      <c r="D57" s="507"/>
      <c r="E57" s="396"/>
      <c r="F57" s="507"/>
      <c r="G57" s="507"/>
      <c r="H57" s="507"/>
      <c r="I57" s="33" t="s">
        <v>594</v>
      </c>
      <c r="J57" s="33" t="s">
        <v>595</v>
      </c>
      <c r="K57" s="33" t="s">
        <v>596</v>
      </c>
      <c r="L57" s="33">
        <v>4</v>
      </c>
      <c r="M57" s="396"/>
      <c r="N57" s="507"/>
      <c r="O57" s="507"/>
      <c r="P57" s="507"/>
      <c r="Q57" s="507"/>
      <c r="R57" s="507"/>
      <c r="S57" s="507"/>
      <c r="T57" s="516"/>
      <c r="U57" s="496"/>
      <c r="V57" s="507"/>
      <c r="W57" s="507"/>
      <c r="X57" s="507"/>
      <c r="Y57" s="507"/>
      <c r="Z57" s="507"/>
      <c r="AA57" s="496"/>
      <c r="AB57" s="396"/>
      <c r="AC57" s="507"/>
      <c r="AD57" s="496"/>
      <c r="AE57" s="507"/>
      <c r="AF57" s="507"/>
      <c r="AG57" s="523"/>
      <c r="AH57" s="523"/>
      <c r="AI57" s="279"/>
    </row>
    <row r="58" spans="1:35" ht="60" x14ac:dyDescent="0.25">
      <c r="A58" s="507"/>
      <c r="B58" s="507"/>
      <c r="C58" s="507"/>
      <c r="D58" s="507"/>
      <c r="E58" s="396"/>
      <c r="F58" s="507"/>
      <c r="G58" s="507"/>
      <c r="H58" s="507"/>
      <c r="I58" s="33" t="s">
        <v>622</v>
      </c>
      <c r="J58" s="33" t="s">
        <v>623</v>
      </c>
      <c r="K58" s="33" t="s">
        <v>624</v>
      </c>
      <c r="L58" s="225">
        <v>2850</v>
      </c>
      <c r="M58" s="396"/>
      <c r="N58" s="390"/>
      <c r="O58" s="507"/>
      <c r="P58" s="507"/>
      <c r="Q58" s="507"/>
      <c r="R58" s="507"/>
      <c r="S58" s="507"/>
      <c r="T58" s="516"/>
      <c r="U58" s="496"/>
      <c r="V58" s="507"/>
      <c r="W58" s="507"/>
      <c r="X58" s="507"/>
      <c r="Y58" s="507"/>
      <c r="Z58" s="507"/>
      <c r="AA58" s="496"/>
      <c r="AB58" s="396"/>
      <c r="AC58" s="507"/>
      <c r="AD58" s="496"/>
      <c r="AE58" s="507"/>
      <c r="AF58" s="507"/>
      <c r="AG58" s="523"/>
      <c r="AH58" s="523"/>
      <c r="AI58" s="346"/>
    </row>
    <row r="59" spans="1:35" ht="132" x14ac:dyDescent="0.25">
      <c r="A59" s="389" t="s">
        <v>633</v>
      </c>
      <c r="B59" s="389" t="s">
        <v>634</v>
      </c>
      <c r="C59" s="389" t="s">
        <v>619</v>
      </c>
      <c r="D59" s="389" t="s">
        <v>591</v>
      </c>
      <c r="E59" s="389" t="s">
        <v>635</v>
      </c>
      <c r="F59" s="389" t="s">
        <v>593</v>
      </c>
      <c r="G59" s="389" t="s">
        <v>79</v>
      </c>
      <c r="H59" s="389" t="s">
        <v>79</v>
      </c>
      <c r="I59" s="33" t="s">
        <v>594</v>
      </c>
      <c r="J59" s="33" t="s">
        <v>595</v>
      </c>
      <c r="K59" s="33" t="s">
        <v>596</v>
      </c>
      <c r="L59" s="227">
        <v>0.4</v>
      </c>
      <c r="M59" s="389" t="s">
        <v>82</v>
      </c>
      <c r="N59" s="389" t="s">
        <v>636</v>
      </c>
      <c r="O59" s="389" t="s">
        <v>354</v>
      </c>
      <c r="P59" s="389" t="s">
        <v>85</v>
      </c>
      <c r="Q59" s="389" t="s">
        <v>133</v>
      </c>
      <c r="R59" s="389" t="s">
        <v>134</v>
      </c>
      <c r="S59" s="526">
        <f>T59+T62+T65+T68+T71+T74+T77</f>
        <v>4732789.79</v>
      </c>
      <c r="T59" s="504">
        <v>47464.34</v>
      </c>
      <c r="U59" s="504">
        <f>T59</f>
        <v>47464.34</v>
      </c>
      <c r="V59" s="389"/>
      <c r="W59" s="389" t="e" cm="1">
        <f t="array" ref="W59">E68 Tytuvėnų m. Giliaus ežero pritaikymas lankymui</f>
        <v>#NAME?</v>
      </c>
      <c r="X59" s="389" t="s">
        <v>135</v>
      </c>
      <c r="Y59" s="389"/>
      <c r="Z59" s="389"/>
      <c r="AA59" s="526">
        <v>8376.07</v>
      </c>
      <c r="AB59" s="389" t="s">
        <v>87</v>
      </c>
      <c r="AC59" s="389" t="s">
        <v>135</v>
      </c>
      <c r="AD59" s="504">
        <f>U59</f>
        <v>47464.34</v>
      </c>
      <c r="AE59" s="389" t="s">
        <v>135</v>
      </c>
      <c r="AF59" s="389" t="s">
        <v>135</v>
      </c>
      <c r="AG59" s="522">
        <v>45689</v>
      </c>
      <c r="AH59" s="522">
        <v>45748</v>
      </c>
      <c r="AI59" s="522">
        <v>45700</v>
      </c>
    </row>
    <row r="60" spans="1:35" ht="60" x14ac:dyDescent="0.25">
      <c r="A60" s="507"/>
      <c r="B60" s="507"/>
      <c r="C60" s="507"/>
      <c r="D60" s="507"/>
      <c r="E60" s="507"/>
      <c r="F60" s="507"/>
      <c r="G60" s="507"/>
      <c r="H60" s="507"/>
      <c r="I60" s="33" t="s">
        <v>622</v>
      </c>
      <c r="J60" s="33" t="s">
        <v>637</v>
      </c>
      <c r="K60" s="33" t="s">
        <v>624</v>
      </c>
      <c r="L60" s="227">
        <v>511</v>
      </c>
      <c r="M60" s="507"/>
      <c r="N60" s="507"/>
      <c r="O60" s="507"/>
      <c r="P60" s="507"/>
      <c r="Q60" s="507"/>
      <c r="R60" s="507"/>
      <c r="S60" s="507"/>
      <c r="T60" s="505"/>
      <c r="U60" s="505"/>
      <c r="V60" s="507"/>
      <c r="W60" s="507"/>
      <c r="X60" s="507"/>
      <c r="Y60" s="507"/>
      <c r="Z60" s="507"/>
      <c r="AA60" s="507"/>
      <c r="AB60" s="507"/>
      <c r="AC60" s="507"/>
      <c r="AD60" s="505"/>
      <c r="AE60" s="507"/>
      <c r="AF60" s="507"/>
      <c r="AG60" s="523"/>
      <c r="AH60" s="523"/>
      <c r="AI60" s="523"/>
    </row>
    <row r="61" spans="1:35" ht="48" x14ac:dyDescent="0.25">
      <c r="A61" s="507"/>
      <c r="B61" s="507"/>
      <c r="C61" s="507"/>
      <c r="D61" s="507"/>
      <c r="E61" s="507"/>
      <c r="F61" s="507"/>
      <c r="G61" s="507"/>
      <c r="H61" s="507"/>
      <c r="I61" s="33" t="s">
        <v>356</v>
      </c>
      <c r="J61" s="33" t="s">
        <v>357</v>
      </c>
      <c r="K61" s="33" t="s">
        <v>358</v>
      </c>
      <c r="L61" s="33">
        <v>1</v>
      </c>
      <c r="M61" s="507"/>
      <c r="N61" s="507"/>
      <c r="O61" s="507"/>
      <c r="P61" s="507"/>
      <c r="Q61" s="507"/>
      <c r="R61" s="507"/>
      <c r="S61" s="507"/>
      <c r="T61" s="505"/>
      <c r="U61" s="505"/>
      <c r="V61" s="507"/>
      <c r="W61" s="507"/>
      <c r="X61" s="507"/>
      <c r="Y61" s="507"/>
      <c r="Z61" s="507"/>
      <c r="AA61" s="507"/>
      <c r="AB61" s="507"/>
      <c r="AC61" s="507"/>
      <c r="AD61" s="505"/>
      <c r="AE61" s="507"/>
      <c r="AF61" s="507"/>
      <c r="AG61" s="523"/>
      <c r="AH61" s="523"/>
      <c r="AI61" s="523"/>
    </row>
    <row r="62" spans="1:35" ht="132" x14ac:dyDescent="0.25">
      <c r="A62" s="507"/>
      <c r="B62" s="507"/>
      <c r="C62" s="507"/>
      <c r="D62" s="507"/>
      <c r="E62" s="389" t="s">
        <v>638</v>
      </c>
      <c r="F62" s="507"/>
      <c r="G62" s="507"/>
      <c r="H62" s="507"/>
      <c r="I62" s="33" t="s">
        <v>594</v>
      </c>
      <c r="J62" s="33" t="s">
        <v>595</v>
      </c>
      <c r="K62" s="33" t="s">
        <v>596</v>
      </c>
      <c r="L62" s="33">
        <v>1</v>
      </c>
      <c r="M62" s="389" t="s">
        <v>82</v>
      </c>
      <c r="N62" s="396" t="s">
        <v>636</v>
      </c>
      <c r="O62" s="507" t="s">
        <v>354</v>
      </c>
      <c r="P62" s="507" t="s">
        <v>85</v>
      </c>
      <c r="Q62" s="507" t="s">
        <v>133</v>
      </c>
      <c r="R62" s="507" t="s">
        <v>134</v>
      </c>
      <c r="S62" s="507"/>
      <c r="T62" s="504">
        <v>119953.95</v>
      </c>
      <c r="U62" s="504">
        <f>T62</f>
        <v>119953.95</v>
      </c>
      <c r="V62" s="507" t="s">
        <v>135</v>
      </c>
      <c r="W62" s="507" t="s">
        <v>135</v>
      </c>
      <c r="X62" s="507" t="s">
        <v>135</v>
      </c>
      <c r="Y62" s="507" t="s">
        <v>135</v>
      </c>
      <c r="Z62" s="507" t="s">
        <v>135</v>
      </c>
      <c r="AA62" s="504">
        <v>21168.35</v>
      </c>
      <c r="AB62" s="507" t="s">
        <v>87</v>
      </c>
      <c r="AC62" s="507" t="s">
        <v>135</v>
      </c>
      <c r="AD62" s="504">
        <f>U62</f>
        <v>119953.95</v>
      </c>
      <c r="AE62" s="507" t="s">
        <v>135</v>
      </c>
      <c r="AF62" s="507" t="s">
        <v>135</v>
      </c>
      <c r="AG62" s="523"/>
      <c r="AH62" s="523"/>
      <c r="AI62" s="523"/>
    </row>
    <row r="63" spans="1:35" ht="48" x14ac:dyDescent="0.25">
      <c r="A63" s="507"/>
      <c r="B63" s="507"/>
      <c r="C63" s="507"/>
      <c r="D63" s="507"/>
      <c r="E63" s="507"/>
      <c r="F63" s="507"/>
      <c r="G63" s="507"/>
      <c r="H63" s="507"/>
      <c r="I63" s="33" t="s">
        <v>356</v>
      </c>
      <c r="J63" s="33" t="s">
        <v>357</v>
      </c>
      <c r="K63" s="33" t="s">
        <v>358</v>
      </c>
      <c r="L63" s="33">
        <v>1</v>
      </c>
      <c r="M63" s="507"/>
      <c r="N63" s="396"/>
      <c r="O63" s="507"/>
      <c r="P63" s="507"/>
      <c r="Q63" s="507"/>
      <c r="R63" s="507"/>
      <c r="S63" s="507"/>
      <c r="T63" s="505"/>
      <c r="U63" s="505"/>
      <c r="V63" s="507"/>
      <c r="W63" s="507"/>
      <c r="X63" s="507"/>
      <c r="Y63" s="507"/>
      <c r="Z63" s="507"/>
      <c r="AA63" s="505"/>
      <c r="AB63" s="507"/>
      <c r="AC63" s="507"/>
      <c r="AD63" s="505"/>
      <c r="AE63" s="507"/>
      <c r="AF63" s="507"/>
      <c r="AG63" s="523"/>
      <c r="AH63" s="523"/>
      <c r="AI63" s="523"/>
    </row>
    <row r="64" spans="1:35" ht="60" x14ac:dyDescent="0.25">
      <c r="A64" s="507"/>
      <c r="B64" s="507"/>
      <c r="C64" s="507"/>
      <c r="D64" s="507"/>
      <c r="E64" s="390"/>
      <c r="F64" s="507"/>
      <c r="G64" s="507"/>
      <c r="H64" s="507"/>
      <c r="I64" s="33" t="s">
        <v>622</v>
      </c>
      <c r="J64" s="33" t="s">
        <v>637</v>
      </c>
      <c r="K64" s="33" t="s">
        <v>624</v>
      </c>
      <c r="L64" s="227">
        <v>5000</v>
      </c>
      <c r="M64" s="390"/>
      <c r="N64" s="396"/>
      <c r="O64" s="507"/>
      <c r="P64" s="507"/>
      <c r="Q64" s="507"/>
      <c r="R64" s="507"/>
      <c r="S64" s="507"/>
      <c r="T64" s="506"/>
      <c r="U64" s="506"/>
      <c r="V64" s="507"/>
      <c r="W64" s="507"/>
      <c r="X64" s="507"/>
      <c r="Y64" s="507"/>
      <c r="Z64" s="507"/>
      <c r="AA64" s="506"/>
      <c r="AB64" s="507"/>
      <c r="AC64" s="507"/>
      <c r="AD64" s="506"/>
      <c r="AE64" s="507"/>
      <c r="AF64" s="507"/>
      <c r="AG64" s="523"/>
      <c r="AH64" s="523"/>
      <c r="AI64" s="523"/>
    </row>
    <row r="65" spans="1:35" ht="132" x14ac:dyDescent="0.25">
      <c r="A65" s="507"/>
      <c r="B65" s="507"/>
      <c r="C65" s="507"/>
      <c r="D65" s="507"/>
      <c r="E65" s="389" t="s">
        <v>639</v>
      </c>
      <c r="F65" s="507"/>
      <c r="G65" s="507"/>
      <c r="H65" s="507"/>
      <c r="I65" s="33" t="s">
        <v>594</v>
      </c>
      <c r="J65" s="33" t="s">
        <v>595</v>
      </c>
      <c r="K65" s="33" t="s">
        <v>596</v>
      </c>
      <c r="L65" s="34">
        <v>4</v>
      </c>
      <c r="M65" s="389" t="s">
        <v>82</v>
      </c>
      <c r="N65" s="396" t="s">
        <v>636</v>
      </c>
      <c r="O65" s="507" t="s">
        <v>354</v>
      </c>
      <c r="P65" s="507" t="s">
        <v>85</v>
      </c>
      <c r="Q65" s="507" t="s">
        <v>133</v>
      </c>
      <c r="R65" s="507" t="s">
        <v>134</v>
      </c>
      <c r="S65" s="507"/>
      <c r="T65" s="504">
        <v>597560.5</v>
      </c>
      <c r="U65" s="504">
        <f>T65</f>
        <v>597560.5</v>
      </c>
      <c r="V65" s="507" t="s">
        <v>135</v>
      </c>
      <c r="W65" s="507" t="s">
        <v>135</v>
      </c>
      <c r="X65" s="507" t="s">
        <v>135</v>
      </c>
      <c r="Y65" s="507" t="s">
        <v>135</v>
      </c>
      <c r="Z65" s="507" t="s">
        <v>135</v>
      </c>
      <c r="AA65" s="504">
        <v>105451.86</v>
      </c>
      <c r="AB65" s="507" t="s">
        <v>87</v>
      </c>
      <c r="AC65" s="507" t="s">
        <v>135</v>
      </c>
      <c r="AD65" s="504">
        <f>U65</f>
        <v>597560.5</v>
      </c>
      <c r="AE65" s="507" t="s">
        <v>135</v>
      </c>
      <c r="AF65" s="507" t="s">
        <v>135</v>
      </c>
      <c r="AG65" s="523"/>
      <c r="AH65" s="523"/>
      <c r="AI65" s="523"/>
    </row>
    <row r="66" spans="1:35" ht="60" x14ac:dyDescent="0.25">
      <c r="A66" s="507"/>
      <c r="B66" s="507"/>
      <c r="C66" s="507"/>
      <c r="D66" s="507"/>
      <c r="E66" s="507"/>
      <c r="F66" s="507"/>
      <c r="G66" s="507"/>
      <c r="H66" s="507"/>
      <c r="I66" s="33" t="s">
        <v>622</v>
      </c>
      <c r="J66" s="33" t="s">
        <v>637</v>
      </c>
      <c r="K66" s="33" t="s">
        <v>624</v>
      </c>
      <c r="L66" s="34">
        <v>3300</v>
      </c>
      <c r="M66" s="507"/>
      <c r="N66" s="396"/>
      <c r="O66" s="507"/>
      <c r="P66" s="507"/>
      <c r="Q66" s="507"/>
      <c r="R66" s="507"/>
      <c r="S66" s="507"/>
      <c r="T66" s="505"/>
      <c r="U66" s="505"/>
      <c r="V66" s="507"/>
      <c r="W66" s="507"/>
      <c r="X66" s="507"/>
      <c r="Y66" s="507"/>
      <c r="Z66" s="507"/>
      <c r="AA66" s="505"/>
      <c r="AB66" s="507"/>
      <c r="AC66" s="507"/>
      <c r="AD66" s="505"/>
      <c r="AE66" s="507"/>
      <c r="AF66" s="507"/>
      <c r="AG66" s="523"/>
      <c r="AH66" s="523"/>
      <c r="AI66" s="523"/>
    </row>
    <row r="67" spans="1:35" ht="48" x14ac:dyDescent="0.25">
      <c r="A67" s="507"/>
      <c r="B67" s="507"/>
      <c r="C67" s="507"/>
      <c r="D67" s="507"/>
      <c r="E67" s="507"/>
      <c r="F67" s="507"/>
      <c r="G67" s="507"/>
      <c r="H67" s="507"/>
      <c r="I67" s="33" t="s">
        <v>356</v>
      </c>
      <c r="J67" s="33" t="s">
        <v>357</v>
      </c>
      <c r="K67" s="33" t="s">
        <v>358</v>
      </c>
      <c r="L67" s="33">
        <v>1</v>
      </c>
      <c r="M67" s="507"/>
      <c r="N67" s="396"/>
      <c r="O67" s="507"/>
      <c r="P67" s="507"/>
      <c r="Q67" s="507"/>
      <c r="R67" s="507"/>
      <c r="S67" s="507"/>
      <c r="T67" s="505"/>
      <c r="U67" s="505"/>
      <c r="V67" s="507"/>
      <c r="W67" s="507"/>
      <c r="X67" s="507"/>
      <c r="Y67" s="507"/>
      <c r="Z67" s="507"/>
      <c r="AA67" s="505"/>
      <c r="AB67" s="507"/>
      <c r="AC67" s="507"/>
      <c r="AD67" s="505"/>
      <c r="AE67" s="507"/>
      <c r="AF67" s="507"/>
      <c r="AG67" s="523"/>
      <c r="AH67" s="523"/>
      <c r="AI67" s="523"/>
    </row>
    <row r="68" spans="1:35" ht="132" x14ac:dyDescent="0.25">
      <c r="A68" s="507"/>
      <c r="B68" s="507"/>
      <c r="C68" s="507"/>
      <c r="D68" s="507"/>
      <c r="E68" s="389" t="s">
        <v>640</v>
      </c>
      <c r="F68" s="507"/>
      <c r="G68" s="507"/>
      <c r="H68" s="507"/>
      <c r="I68" s="33" t="s">
        <v>594</v>
      </c>
      <c r="J68" s="33" t="s">
        <v>595</v>
      </c>
      <c r="K68" s="33" t="s">
        <v>596</v>
      </c>
      <c r="L68" s="33">
        <v>10</v>
      </c>
      <c r="M68" s="389" t="s">
        <v>82</v>
      </c>
      <c r="N68" s="389" t="s">
        <v>628</v>
      </c>
      <c r="O68" s="507" t="s">
        <v>354</v>
      </c>
      <c r="P68" s="507" t="s">
        <v>85</v>
      </c>
      <c r="Q68" s="507" t="s">
        <v>133</v>
      </c>
      <c r="R68" s="507" t="s">
        <v>134</v>
      </c>
      <c r="S68" s="507"/>
      <c r="T68" s="504">
        <v>1700000</v>
      </c>
      <c r="U68" s="504">
        <f>T68</f>
        <v>1700000</v>
      </c>
      <c r="V68" s="507" t="s">
        <v>135</v>
      </c>
      <c r="W68" s="507" t="s">
        <v>135</v>
      </c>
      <c r="X68" s="507" t="s">
        <v>135</v>
      </c>
      <c r="Y68" s="507" t="s">
        <v>135</v>
      </c>
      <c r="Z68" s="507" t="s">
        <v>135</v>
      </c>
      <c r="AA68" s="504">
        <v>300000</v>
      </c>
      <c r="AB68" s="507" t="s">
        <v>87</v>
      </c>
      <c r="AC68" s="507" t="s">
        <v>135</v>
      </c>
      <c r="AD68" s="504">
        <f>U68</f>
        <v>1700000</v>
      </c>
      <c r="AE68" s="507" t="s">
        <v>135</v>
      </c>
      <c r="AF68" s="507" t="s">
        <v>135</v>
      </c>
      <c r="AG68" s="523"/>
      <c r="AH68" s="523"/>
      <c r="AI68" s="523"/>
    </row>
    <row r="69" spans="1:35" ht="60" x14ac:dyDescent="0.25">
      <c r="A69" s="507"/>
      <c r="B69" s="507"/>
      <c r="C69" s="507"/>
      <c r="D69" s="507"/>
      <c r="E69" s="507"/>
      <c r="F69" s="507"/>
      <c r="G69" s="507"/>
      <c r="H69" s="507"/>
      <c r="I69" s="33" t="s">
        <v>622</v>
      </c>
      <c r="J69" s="33" t="s">
        <v>637</v>
      </c>
      <c r="K69" s="33" t="s">
        <v>624</v>
      </c>
      <c r="L69" s="33">
        <v>100000</v>
      </c>
      <c r="M69" s="507"/>
      <c r="N69" s="507"/>
      <c r="O69" s="507"/>
      <c r="P69" s="507"/>
      <c r="Q69" s="507"/>
      <c r="R69" s="507"/>
      <c r="S69" s="507"/>
      <c r="T69" s="505"/>
      <c r="U69" s="505"/>
      <c r="V69" s="507"/>
      <c r="W69" s="507"/>
      <c r="X69" s="507"/>
      <c r="Y69" s="507"/>
      <c r="Z69" s="507"/>
      <c r="AA69" s="505"/>
      <c r="AB69" s="507"/>
      <c r="AC69" s="507"/>
      <c r="AD69" s="505"/>
      <c r="AE69" s="507"/>
      <c r="AF69" s="507"/>
      <c r="AG69" s="523"/>
      <c r="AH69" s="523"/>
      <c r="AI69" s="523"/>
    </row>
    <row r="70" spans="1:35" ht="48" x14ac:dyDescent="0.25">
      <c r="A70" s="507"/>
      <c r="B70" s="507"/>
      <c r="C70" s="507"/>
      <c r="D70" s="507"/>
      <c r="E70" s="507"/>
      <c r="F70" s="507"/>
      <c r="G70" s="507"/>
      <c r="H70" s="507"/>
      <c r="I70" s="223" t="s">
        <v>356</v>
      </c>
      <c r="J70" s="223" t="s">
        <v>357</v>
      </c>
      <c r="K70" s="223" t="s">
        <v>358</v>
      </c>
      <c r="L70" s="223">
        <v>1</v>
      </c>
      <c r="M70" s="507"/>
      <c r="N70" s="390"/>
      <c r="O70" s="507"/>
      <c r="P70" s="507"/>
      <c r="Q70" s="507"/>
      <c r="R70" s="507"/>
      <c r="S70" s="507"/>
      <c r="T70" s="505"/>
      <c r="U70" s="505"/>
      <c r="V70" s="507"/>
      <c r="W70" s="507"/>
      <c r="X70" s="507"/>
      <c r="Y70" s="507"/>
      <c r="Z70" s="507"/>
      <c r="AA70" s="505"/>
      <c r="AB70" s="507"/>
      <c r="AC70" s="507"/>
      <c r="AD70" s="505"/>
      <c r="AE70" s="507"/>
      <c r="AF70" s="507"/>
      <c r="AG70" s="523"/>
      <c r="AH70" s="523"/>
      <c r="AI70" s="523"/>
    </row>
    <row r="71" spans="1:35" ht="48" x14ac:dyDescent="0.25">
      <c r="A71" s="507"/>
      <c r="B71" s="507"/>
      <c r="C71" s="507"/>
      <c r="D71" s="507"/>
      <c r="E71" s="396" t="s">
        <v>641</v>
      </c>
      <c r="F71" s="507"/>
      <c r="G71" s="507"/>
      <c r="H71" s="507"/>
      <c r="I71" s="33" t="s">
        <v>356</v>
      </c>
      <c r="J71" s="33" t="s">
        <v>357</v>
      </c>
      <c r="K71" s="33" t="s">
        <v>358</v>
      </c>
      <c r="L71" s="33">
        <v>1</v>
      </c>
      <c r="M71" s="396" t="s">
        <v>82</v>
      </c>
      <c r="N71" s="389" t="s">
        <v>628</v>
      </c>
      <c r="O71" s="507" t="s">
        <v>354</v>
      </c>
      <c r="P71" s="507" t="s">
        <v>85</v>
      </c>
      <c r="Q71" s="507" t="s">
        <v>133</v>
      </c>
      <c r="R71" s="507" t="s">
        <v>134</v>
      </c>
      <c r="S71" s="507">
        <f>T71+T74</f>
        <v>1715315</v>
      </c>
      <c r="T71" s="516">
        <v>780315</v>
      </c>
      <c r="U71" s="496">
        <f>T71</f>
        <v>780315</v>
      </c>
      <c r="V71" s="507" t="s">
        <v>135</v>
      </c>
      <c r="W71" s="507" t="s">
        <v>135</v>
      </c>
      <c r="X71" s="507" t="s">
        <v>135</v>
      </c>
      <c r="Y71" s="507" t="s">
        <v>135</v>
      </c>
      <c r="Z71" s="507" t="s">
        <v>135</v>
      </c>
      <c r="AA71" s="496">
        <v>137703</v>
      </c>
      <c r="AB71" s="507" t="s">
        <v>87</v>
      </c>
      <c r="AC71" s="507" t="s">
        <v>135</v>
      </c>
      <c r="AD71" s="496">
        <f>U71</f>
        <v>780315</v>
      </c>
      <c r="AE71" s="507" t="s">
        <v>135</v>
      </c>
      <c r="AF71" s="507" t="s">
        <v>135</v>
      </c>
      <c r="AG71" s="523" t="s">
        <v>374</v>
      </c>
      <c r="AH71" s="523" t="s">
        <v>375</v>
      </c>
      <c r="AI71" s="523"/>
    </row>
    <row r="72" spans="1:35" ht="132" x14ac:dyDescent="0.25">
      <c r="A72" s="507"/>
      <c r="B72" s="507"/>
      <c r="C72" s="507"/>
      <c r="D72" s="507"/>
      <c r="E72" s="396"/>
      <c r="F72" s="507"/>
      <c r="G72" s="507"/>
      <c r="H72" s="507"/>
      <c r="I72" s="33" t="s">
        <v>594</v>
      </c>
      <c r="J72" s="33" t="s">
        <v>595</v>
      </c>
      <c r="K72" s="33" t="s">
        <v>596</v>
      </c>
      <c r="L72" s="33">
        <v>7.59</v>
      </c>
      <c r="M72" s="396"/>
      <c r="N72" s="507"/>
      <c r="O72" s="507"/>
      <c r="P72" s="507"/>
      <c r="Q72" s="507"/>
      <c r="R72" s="507"/>
      <c r="S72" s="507"/>
      <c r="T72" s="516"/>
      <c r="U72" s="496"/>
      <c r="V72" s="507"/>
      <c r="W72" s="507"/>
      <c r="X72" s="507"/>
      <c r="Y72" s="507"/>
      <c r="Z72" s="507"/>
      <c r="AA72" s="496"/>
      <c r="AB72" s="507"/>
      <c r="AC72" s="507"/>
      <c r="AD72" s="496"/>
      <c r="AE72" s="507"/>
      <c r="AF72" s="507"/>
      <c r="AG72" s="523"/>
      <c r="AH72" s="523"/>
      <c r="AI72" s="523"/>
    </row>
    <row r="73" spans="1:35" ht="60" x14ac:dyDescent="0.25">
      <c r="A73" s="507"/>
      <c r="B73" s="507"/>
      <c r="C73" s="507"/>
      <c r="D73" s="507"/>
      <c r="E73" s="396"/>
      <c r="F73" s="507"/>
      <c r="G73" s="507"/>
      <c r="H73" s="507"/>
      <c r="I73" s="33" t="s">
        <v>622</v>
      </c>
      <c r="J73" s="33" t="s">
        <v>637</v>
      </c>
      <c r="K73" s="33" t="s">
        <v>624</v>
      </c>
      <c r="L73" s="225">
        <v>75975.34</v>
      </c>
      <c r="M73" s="396"/>
      <c r="N73" s="390"/>
      <c r="O73" s="507"/>
      <c r="P73" s="507"/>
      <c r="Q73" s="507"/>
      <c r="R73" s="507"/>
      <c r="S73" s="507"/>
      <c r="T73" s="516"/>
      <c r="U73" s="496"/>
      <c r="V73" s="507"/>
      <c r="W73" s="507"/>
      <c r="X73" s="507"/>
      <c r="Y73" s="507"/>
      <c r="Z73" s="507"/>
      <c r="AA73" s="496"/>
      <c r="AB73" s="507"/>
      <c r="AC73" s="507"/>
      <c r="AD73" s="496"/>
      <c r="AE73" s="507"/>
      <c r="AF73" s="507"/>
      <c r="AG73" s="523"/>
      <c r="AH73" s="523"/>
      <c r="AI73" s="523"/>
    </row>
    <row r="74" spans="1:35" ht="48" x14ac:dyDescent="0.25">
      <c r="A74" s="507"/>
      <c r="B74" s="507"/>
      <c r="C74" s="507"/>
      <c r="D74" s="507"/>
      <c r="E74" s="396" t="s">
        <v>642</v>
      </c>
      <c r="F74" s="507"/>
      <c r="G74" s="507"/>
      <c r="H74" s="507"/>
      <c r="I74" s="33" t="s">
        <v>356</v>
      </c>
      <c r="J74" s="33" t="s">
        <v>357</v>
      </c>
      <c r="K74" s="33" t="s">
        <v>358</v>
      </c>
      <c r="L74" s="33">
        <v>1</v>
      </c>
      <c r="M74" s="396" t="s">
        <v>82</v>
      </c>
      <c r="N74" s="389" t="s">
        <v>628</v>
      </c>
      <c r="O74" s="507" t="s">
        <v>354</v>
      </c>
      <c r="P74" s="507" t="s">
        <v>85</v>
      </c>
      <c r="Q74" s="507" t="s">
        <v>133</v>
      </c>
      <c r="R74" s="507" t="s">
        <v>134</v>
      </c>
      <c r="S74" s="507"/>
      <c r="T74" s="516">
        <v>935000</v>
      </c>
      <c r="U74" s="496">
        <f>T74</f>
        <v>935000</v>
      </c>
      <c r="V74" s="507" t="s">
        <v>135</v>
      </c>
      <c r="W74" s="507" t="s">
        <v>135</v>
      </c>
      <c r="X74" s="507" t="s">
        <v>135</v>
      </c>
      <c r="Y74" s="507" t="s">
        <v>135</v>
      </c>
      <c r="Z74" s="507" t="s">
        <v>135</v>
      </c>
      <c r="AA74" s="496">
        <v>165000</v>
      </c>
      <c r="AB74" s="507" t="s">
        <v>87</v>
      </c>
      <c r="AC74" s="507" t="s">
        <v>135</v>
      </c>
      <c r="AD74" s="496">
        <f>U74</f>
        <v>935000</v>
      </c>
      <c r="AE74" s="507" t="s">
        <v>135</v>
      </c>
      <c r="AF74" s="507" t="s">
        <v>135</v>
      </c>
      <c r="AG74" s="523"/>
      <c r="AH74" s="523"/>
      <c r="AI74" s="523"/>
    </row>
    <row r="75" spans="1:35" ht="132" x14ac:dyDescent="0.25">
      <c r="A75" s="507"/>
      <c r="B75" s="507"/>
      <c r="C75" s="507"/>
      <c r="D75" s="507"/>
      <c r="E75" s="396"/>
      <c r="F75" s="507"/>
      <c r="G75" s="507"/>
      <c r="H75" s="507"/>
      <c r="I75" s="33" t="s">
        <v>594</v>
      </c>
      <c r="J75" s="33" t="s">
        <v>595</v>
      </c>
      <c r="K75" s="33" t="s">
        <v>596</v>
      </c>
      <c r="L75" s="33">
        <v>1.3</v>
      </c>
      <c r="M75" s="396"/>
      <c r="N75" s="507"/>
      <c r="O75" s="507"/>
      <c r="P75" s="507"/>
      <c r="Q75" s="507"/>
      <c r="R75" s="507"/>
      <c r="S75" s="507"/>
      <c r="T75" s="516"/>
      <c r="U75" s="496"/>
      <c r="V75" s="507"/>
      <c r="W75" s="507"/>
      <c r="X75" s="507"/>
      <c r="Y75" s="507"/>
      <c r="Z75" s="507"/>
      <c r="AA75" s="496"/>
      <c r="AB75" s="507"/>
      <c r="AC75" s="507"/>
      <c r="AD75" s="496"/>
      <c r="AE75" s="507"/>
      <c r="AF75" s="507"/>
      <c r="AG75" s="523"/>
      <c r="AH75" s="523"/>
      <c r="AI75" s="523"/>
    </row>
    <row r="76" spans="1:35" ht="60" x14ac:dyDescent="0.25">
      <c r="A76" s="507"/>
      <c r="B76" s="507"/>
      <c r="C76" s="507"/>
      <c r="D76" s="507"/>
      <c r="E76" s="396"/>
      <c r="F76" s="507"/>
      <c r="G76" s="507"/>
      <c r="H76" s="507"/>
      <c r="I76" s="33" t="s">
        <v>622</v>
      </c>
      <c r="J76" s="33" t="s">
        <v>637</v>
      </c>
      <c r="K76" s="33" t="s">
        <v>624</v>
      </c>
      <c r="L76" s="225">
        <v>13122</v>
      </c>
      <c r="M76" s="396"/>
      <c r="N76" s="390"/>
      <c r="O76" s="507"/>
      <c r="P76" s="507"/>
      <c r="Q76" s="507"/>
      <c r="R76" s="507"/>
      <c r="S76" s="507"/>
      <c r="T76" s="516"/>
      <c r="U76" s="496"/>
      <c r="V76" s="507"/>
      <c r="W76" s="507"/>
      <c r="X76" s="507"/>
      <c r="Y76" s="507"/>
      <c r="Z76" s="507"/>
      <c r="AA76" s="496"/>
      <c r="AB76" s="507"/>
      <c r="AC76" s="507"/>
      <c r="AD76" s="496"/>
      <c r="AE76" s="507"/>
      <c r="AF76" s="507"/>
      <c r="AG76" s="523"/>
      <c r="AH76" s="523"/>
      <c r="AI76" s="523"/>
    </row>
    <row r="77" spans="1:35" ht="132" x14ac:dyDescent="0.25">
      <c r="A77" s="507"/>
      <c r="B77" s="507"/>
      <c r="C77" s="507"/>
      <c r="D77" s="507"/>
      <c r="E77" s="389" t="s">
        <v>643</v>
      </c>
      <c r="F77" s="507"/>
      <c r="G77" s="507"/>
      <c r="H77" s="507"/>
      <c r="I77" s="33" t="s">
        <v>594</v>
      </c>
      <c r="J77" s="33" t="s">
        <v>595</v>
      </c>
      <c r="K77" s="33" t="s">
        <v>596</v>
      </c>
      <c r="L77" s="33">
        <v>19.22</v>
      </c>
      <c r="M77" s="389" t="s">
        <v>82</v>
      </c>
      <c r="N77" s="389" t="s">
        <v>628</v>
      </c>
      <c r="O77" s="507" t="s">
        <v>354</v>
      </c>
      <c r="P77" s="507" t="s">
        <v>85</v>
      </c>
      <c r="Q77" s="507" t="s">
        <v>133</v>
      </c>
      <c r="R77" s="507" t="s">
        <v>134</v>
      </c>
      <c r="S77" s="507">
        <v>1630166</v>
      </c>
      <c r="T77" s="526">
        <v>552496</v>
      </c>
      <c r="U77" s="504">
        <f>T77</f>
        <v>552496</v>
      </c>
      <c r="V77" s="507" t="s">
        <v>135</v>
      </c>
      <c r="W77" s="507" t="s">
        <v>135</v>
      </c>
      <c r="X77" s="507" t="s">
        <v>135</v>
      </c>
      <c r="Y77" s="507" t="s">
        <v>135</v>
      </c>
      <c r="Z77" s="507" t="s">
        <v>135</v>
      </c>
      <c r="AA77" s="504">
        <v>97504</v>
      </c>
      <c r="AB77" s="507" t="s">
        <v>87</v>
      </c>
      <c r="AC77" s="507" t="s">
        <v>135</v>
      </c>
      <c r="AD77" s="504">
        <f>U77</f>
        <v>552496</v>
      </c>
      <c r="AE77" s="507" t="s">
        <v>135</v>
      </c>
      <c r="AF77" s="507" t="s">
        <v>135</v>
      </c>
      <c r="AG77" s="523">
        <v>45901</v>
      </c>
      <c r="AH77" s="523">
        <v>45962</v>
      </c>
      <c r="AI77" s="523"/>
    </row>
    <row r="78" spans="1:35" x14ac:dyDescent="0.25">
      <c r="A78" s="507"/>
      <c r="B78" s="507"/>
      <c r="C78" s="507"/>
      <c r="D78" s="507"/>
      <c r="E78" s="507"/>
      <c r="F78" s="507"/>
      <c r="G78" s="507"/>
      <c r="H78" s="507"/>
      <c r="I78" s="396" t="s">
        <v>356</v>
      </c>
      <c r="J78" s="396" t="s">
        <v>357</v>
      </c>
      <c r="K78" s="396" t="s">
        <v>358</v>
      </c>
      <c r="L78" s="396">
        <v>1</v>
      </c>
      <c r="M78" s="507"/>
      <c r="N78" s="507"/>
      <c r="O78" s="507"/>
      <c r="P78" s="507"/>
      <c r="Q78" s="507"/>
      <c r="R78" s="507"/>
      <c r="S78" s="507"/>
      <c r="T78" s="527"/>
      <c r="U78" s="505"/>
      <c r="V78" s="507"/>
      <c r="W78" s="507"/>
      <c r="X78" s="507"/>
      <c r="Y78" s="507"/>
      <c r="Z78" s="507"/>
      <c r="AA78" s="505"/>
      <c r="AB78" s="507"/>
      <c r="AC78" s="507"/>
      <c r="AD78" s="505"/>
      <c r="AE78" s="507"/>
      <c r="AF78" s="507"/>
      <c r="AG78" s="523"/>
      <c r="AH78" s="523"/>
      <c r="AI78" s="523"/>
    </row>
    <row r="79" spans="1:35" x14ac:dyDescent="0.25">
      <c r="A79" s="507"/>
      <c r="B79" s="507"/>
      <c r="C79" s="507"/>
      <c r="D79" s="507"/>
      <c r="E79" s="507"/>
      <c r="F79" s="507"/>
      <c r="G79" s="507"/>
      <c r="H79" s="507"/>
      <c r="I79" s="396"/>
      <c r="J79" s="396"/>
      <c r="K79" s="396"/>
      <c r="L79" s="396"/>
      <c r="M79" s="507"/>
      <c r="N79" s="507"/>
      <c r="O79" s="507"/>
      <c r="P79" s="507"/>
      <c r="Q79" s="507"/>
      <c r="R79" s="507"/>
      <c r="S79" s="507"/>
      <c r="T79" s="527"/>
      <c r="U79" s="505"/>
      <c r="V79" s="507"/>
      <c r="W79" s="507"/>
      <c r="X79" s="507"/>
      <c r="Y79" s="507"/>
      <c r="Z79" s="507"/>
      <c r="AA79" s="505"/>
      <c r="AB79" s="507"/>
      <c r="AC79" s="507"/>
      <c r="AD79" s="505"/>
      <c r="AE79" s="507"/>
      <c r="AF79" s="507"/>
      <c r="AG79" s="523"/>
      <c r="AH79" s="523"/>
      <c r="AI79" s="523"/>
    </row>
    <row r="80" spans="1:35" ht="84" x14ac:dyDescent="0.25">
      <c r="A80" s="507"/>
      <c r="B80" s="507"/>
      <c r="C80" s="507"/>
      <c r="D80" s="507"/>
      <c r="E80" s="390"/>
      <c r="F80" s="507"/>
      <c r="G80" s="507"/>
      <c r="H80" s="507"/>
      <c r="I80" s="228" t="s">
        <v>632</v>
      </c>
      <c r="J80" s="33" t="s">
        <v>637</v>
      </c>
      <c r="K80" s="228" t="s">
        <v>445</v>
      </c>
      <c r="L80" s="228">
        <v>192239</v>
      </c>
      <c r="M80" s="390"/>
      <c r="N80" s="507"/>
      <c r="O80" s="507"/>
      <c r="P80" s="507"/>
      <c r="Q80" s="507"/>
      <c r="R80" s="507"/>
      <c r="S80" s="507"/>
      <c r="T80" s="530"/>
      <c r="U80" s="506"/>
      <c r="V80" s="507"/>
      <c r="W80" s="507"/>
      <c r="X80" s="507"/>
      <c r="Y80" s="507"/>
      <c r="Z80" s="507"/>
      <c r="AA80" s="506"/>
      <c r="AB80" s="507"/>
      <c r="AC80" s="507"/>
      <c r="AD80" s="506"/>
      <c r="AE80" s="507"/>
      <c r="AF80" s="507"/>
      <c r="AG80" s="523"/>
      <c r="AH80" s="523"/>
      <c r="AI80" s="523"/>
    </row>
    <row r="81" spans="1:35" ht="72" x14ac:dyDescent="0.25">
      <c r="A81" s="389" t="s">
        <v>645</v>
      </c>
      <c r="B81" s="389" t="s">
        <v>646</v>
      </c>
      <c r="C81" s="389" t="s">
        <v>647</v>
      </c>
      <c r="D81" s="389" t="s">
        <v>348</v>
      </c>
      <c r="E81" s="389" t="s">
        <v>648</v>
      </c>
      <c r="F81" s="389" t="s">
        <v>593</v>
      </c>
      <c r="G81" s="389" t="s">
        <v>79</v>
      </c>
      <c r="H81" s="389" t="s">
        <v>79</v>
      </c>
      <c r="I81" s="33" t="s">
        <v>600</v>
      </c>
      <c r="J81" s="33" t="s">
        <v>360</v>
      </c>
      <c r="K81" s="33" t="s">
        <v>601</v>
      </c>
      <c r="L81" s="225">
        <v>11750</v>
      </c>
      <c r="M81" s="389" t="s">
        <v>82</v>
      </c>
      <c r="N81" s="389" t="s">
        <v>636</v>
      </c>
      <c r="O81" s="389" t="s">
        <v>354</v>
      </c>
      <c r="P81" s="389" t="s">
        <v>85</v>
      </c>
      <c r="Q81" s="389" t="s">
        <v>133</v>
      </c>
      <c r="R81" s="389" t="s">
        <v>134</v>
      </c>
      <c r="S81" s="526">
        <v>409289.62</v>
      </c>
      <c r="T81" s="526">
        <v>409289.62</v>
      </c>
      <c r="U81" s="504">
        <f>T81</f>
        <v>409289.62</v>
      </c>
      <c r="V81" s="389" t="s">
        <v>135</v>
      </c>
      <c r="W81" s="389" t="s">
        <v>135</v>
      </c>
      <c r="X81" s="389" t="s">
        <v>135</v>
      </c>
      <c r="Y81" s="389" t="s">
        <v>135</v>
      </c>
      <c r="Z81" s="389" t="s">
        <v>135</v>
      </c>
      <c r="AA81" s="504">
        <v>72227.59</v>
      </c>
      <c r="AB81" s="389" t="s">
        <v>87</v>
      </c>
      <c r="AC81" s="389" t="s">
        <v>135</v>
      </c>
      <c r="AD81" s="504">
        <f>U81</f>
        <v>409289.62</v>
      </c>
      <c r="AE81" s="389" t="s">
        <v>135</v>
      </c>
      <c r="AF81" s="389" t="s">
        <v>135</v>
      </c>
      <c r="AG81" s="522">
        <v>45689</v>
      </c>
      <c r="AH81" s="522">
        <v>45748</v>
      </c>
      <c r="AI81" s="405">
        <v>45699</v>
      </c>
    </row>
    <row r="82" spans="1:35" x14ac:dyDescent="0.25">
      <c r="A82" s="507"/>
      <c r="B82" s="507"/>
      <c r="C82" s="507"/>
      <c r="D82" s="507"/>
      <c r="E82" s="507"/>
      <c r="F82" s="507"/>
      <c r="G82" s="507"/>
      <c r="H82" s="507"/>
      <c r="I82" s="389" t="s">
        <v>356</v>
      </c>
      <c r="J82" s="389" t="s">
        <v>357</v>
      </c>
      <c r="K82" s="389" t="s">
        <v>358</v>
      </c>
      <c r="L82" s="389">
        <v>1</v>
      </c>
      <c r="M82" s="507"/>
      <c r="N82" s="507"/>
      <c r="O82" s="507"/>
      <c r="P82" s="507"/>
      <c r="Q82" s="507"/>
      <c r="R82" s="507"/>
      <c r="S82" s="527"/>
      <c r="T82" s="527"/>
      <c r="U82" s="505"/>
      <c r="V82" s="507"/>
      <c r="W82" s="507"/>
      <c r="X82" s="507"/>
      <c r="Y82" s="507"/>
      <c r="Z82" s="507"/>
      <c r="AA82" s="505"/>
      <c r="AB82" s="507"/>
      <c r="AC82" s="507"/>
      <c r="AD82" s="505"/>
      <c r="AE82" s="507"/>
      <c r="AF82" s="507"/>
      <c r="AG82" s="523"/>
      <c r="AH82" s="523"/>
      <c r="AI82" s="507"/>
    </row>
    <row r="83" spans="1:35" x14ac:dyDescent="0.25">
      <c r="A83" s="390"/>
      <c r="B83" s="390"/>
      <c r="C83" s="390"/>
      <c r="D83" s="390"/>
      <c r="E83" s="390"/>
      <c r="F83" s="390"/>
      <c r="G83" s="390"/>
      <c r="H83" s="390"/>
      <c r="I83" s="390" t="s">
        <v>443</v>
      </c>
      <c r="J83" s="390" t="s">
        <v>444</v>
      </c>
      <c r="K83" s="390" t="s">
        <v>445</v>
      </c>
      <c r="L83" s="390">
        <v>21000</v>
      </c>
      <c r="M83" s="390"/>
      <c r="N83" s="507"/>
      <c r="O83" s="390"/>
      <c r="P83" s="390"/>
      <c r="Q83" s="390"/>
      <c r="R83" s="390"/>
      <c r="S83" s="530"/>
      <c r="T83" s="530"/>
      <c r="U83" s="506"/>
      <c r="V83" s="390"/>
      <c r="W83" s="390"/>
      <c r="X83" s="390"/>
      <c r="Y83" s="390"/>
      <c r="Z83" s="390"/>
      <c r="AA83" s="506"/>
      <c r="AB83" s="390"/>
      <c r="AC83" s="390"/>
      <c r="AD83" s="506"/>
      <c r="AE83" s="390"/>
      <c r="AF83" s="390"/>
      <c r="AG83" s="529"/>
      <c r="AH83" s="529"/>
      <c r="AI83" s="390"/>
    </row>
    <row r="84" spans="1:35" ht="132" x14ac:dyDescent="0.25">
      <c r="A84" s="507" t="s">
        <v>649</v>
      </c>
      <c r="B84" s="507" t="s">
        <v>650</v>
      </c>
      <c r="C84" s="507" t="s">
        <v>619</v>
      </c>
      <c r="D84" s="507" t="s">
        <v>348</v>
      </c>
      <c r="E84" s="389" t="s">
        <v>651</v>
      </c>
      <c r="F84" s="507" t="s">
        <v>593</v>
      </c>
      <c r="G84" s="507" t="s">
        <v>79</v>
      </c>
      <c r="H84" s="507" t="s">
        <v>79</v>
      </c>
      <c r="I84" s="33" t="s">
        <v>594</v>
      </c>
      <c r="J84" s="33" t="s">
        <v>595</v>
      </c>
      <c r="K84" s="33" t="s">
        <v>596</v>
      </c>
      <c r="L84" s="225">
        <v>2</v>
      </c>
      <c r="M84" s="389" t="s">
        <v>82</v>
      </c>
      <c r="N84" s="389">
        <v>20</v>
      </c>
      <c r="O84" s="507" t="s">
        <v>354</v>
      </c>
      <c r="P84" s="507" t="s">
        <v>85</v>
      </c>
      <c r="Q84" s="507" t="s">
        <v>133</v>
      </c>
      <c r="R84" s="507" t="s">
        <v>134</v>
      </c>
      <c r="S84" s="536">
        <f>T84</f>
        <v>1275000</v>
      </c>
      <c r="T84" s="398">
        <v>1275000</v>
      </c>
      <c r="U84" s="504">
        <f>T84</f>
        <v>1275000</v>
      </c>
      <c r="V84" s="507" t="s">
        <v>135</v>
      </c>
      <c r="W84" s="507" t="s">
        <v>135</v>
      </c>
      <c r="X84" s="507" t="s">
        <v>135</v>
      </c>
      <c r="Y84" s="507" t="s">
        <v>135</v>
      </c>
      <c r="Z84" s="507" t="s">
        <v>135</v>
      </c>
      <c r="AA84" s="504">
        <v>225000</v>
      </c>
      <c r="AB84" s="507" t="s">
        <v>87</v>
      </c>
      <c r="AC84" s="507" t="s">
        <v>135</v>
      </c>
      <c r="AD84" s="504">
        <f>U84</f>
        <v>1275000</v>
      </c>
      <c r="AE84" s="507" t="s">
        <v>135</v>
      </c>
      <c r="AF84" s="507" t="s">
        <v>135</v>
      </c>
      <c r="AG84" s="523">
        <v>45717</v>
      </c>
      <c r="AH84" s="523">
        <v>45778</v>
      </c>
      <c r="AI84" s="523">
        <v>45726</v>
      </c>
    </row>
    <row r="85" spans="1:35" x14ac:dyDescent="0.25">
      <c r="A85" s="507"/>
      <c r="B85" s="507"/>
      <c r="C85" s="507"/>
      <c r="D85" s="507"/>
      <c r="E85" s="507"/>
      <c r="F85" s="507"/>
      <c r="G85" s="507"/>
      <c r="H85" s="507"/>
      <c r="I85" s="389" t="s">
        <v>356</v>
      </c>
      <c r="J85" s="389" t="s">
        <v>357</v>
      </c>
      <c r="K85" s="389" t="s">
        <v>358</v>
      </c>
      <c r="L85" s="396">
        <v>1</v>
      </c>
      <c r="M85" s="507"/>
      <c r="N85" s="507"/>
      <c r="O85" s="507"/>
      <c r="P85" s="507"/>
      <c r="Q85" s="507"/>
      <c r="R85" s="507"/>
      <c r="S85" s="507"/>
      <c r="T85" s="507"/>
      <c r="U85" s="505"/>
      <c r="V85" s="507"/>
      <c r="W85" s="507"/>
      <c r="X85" s="507"/>
      <c r="Y85" s="507"/>
      <c r="Z85" s="507"/>
      <c r="AA85" s="505"/>
      <c r="AB85" s="507"/>
      <c r="AC85" s="507"/>
      <c r="AD85" s="505"/>
      <c r="AE85" s="507"/>
      <c r="AF85" s="507"/>
      <c r="AG85" s="523"/>
      <c r="AH85" s="523"/>
      <c r="AI85" s="523"/>
    </row>
    <row r="86" spans="1:35" x14ac:dyDescent="0.25">
      <c r="A86" s="507"/>
      <c r="B86" s="507"/>
      <c r="C86" s="507"/>
      <c r="D86" s="507"/>
      <c r="E86" s="507"/>
      <c r="F86" s="507"/>
      <c r="G86" s="507"/>
      <c r="H86" s="507"/>
      <c r="I86" s="390" t="s">
        <v>622</v>
      </c>
      <c r="J86" s="390" t="s">
        <v>652</v>
      </c>
      <c r="K86" s="390"/>
      <c r="L86" s="396"/>
      <c r="M86" s="507"/>
      <c r="N86" s="507"/>
      <c r="O86" s="507"/>
      <c r="P86" s="507"/>
      <c r="Q86" s="507"/>
      <c r="R86" s="507"/>
      <c r="S86" s="507"/>
      <c r="T86" s="507"/>
      <c r="U86" s="505"/>
      <c r="V86" s="507"/>
      <c r="W86" s="507"/>
      <c r="X86" s="507"/>
      <c r="Y86" s="507"/>
      <c r="Z86" s="507"/>
      <c r="AA86" s="505"/>
      <c r="AB86" s="507"/>
      <c r="AC86" s="507"/>
      <c r="AD86" s="505"/>
      <c r="AE86" s="507"/>
      <c r="AF86" s="507"/>
      <c r="AG86" s="523"/>
      <c r="AH86" s="523"/>
      <c r="AI86" s="523"/>
    </row>
    <row r="87" spans="1:35" ht="108" x14ac:dyDescent="0.25">
      <c r="A87" s="390"/>
      <c r="B87" s="390"/>
      <c r="C87" s="390"/>
      <c r="D87" s="390"/>
      <c r="E87" s="390"/>
      <c r="F87" s="390"/>
      <c r="G87" s="390"/>
      <c r="H87" s="390"/>
      <c r="I87" s="228" t="s">
        <v>443</v>
      </c>
      <c r="J87" s="33" t="s">
        <v>637</v>
      </c>
      <c r="K87" s="228" t="s">
        <v>445</v>
      </c>
      <c r="L87" s="228">
        <v>20000</v>
      </c>
      <c r="M87" s="390"/>
      <c r="N87" s="507"/>
      <c r="O87" s="390"/>
      <c r="P87" s="390"/>
      <c r="Q87" s="390"/>
      <c r="R87" s="390"/>
      <c r="S87" s="390"/>
      <c r="T87" s="390"/>
      <c r="U87" s="506"/>
      <c r="V87" s="390"/>
      <c r="W87" s="390"/>
      <c r="X87" s="390"/>
      <c r="Y87" s="390"/>
      <c r="Z87" s="390"/>
      <c r="AA87" s="506"/>
      <c r="AB87" s="390"/>
      <c r="AC87" s="390"/>
      <c r="AD87" s="506"/>
      <c r="AE87" s="390"/>
      <c r="AF87" s="390"/>
      <c r="AG87" s="529"/>
      <c r="AH87" s="529"/>
      <c r="AI87" s="529"/>
    </row>
    <row r="88" spans="1:35" ht="132" x14ac:dyDescent="0.25">
      <c r="A88" s="389" t="s">
        <v>653</v>
      </c>
      <c r="B88" s="389" t="s">
        <v>654</v>
      </c>
      <c r="C88" s="389" t="s">
        <v>619</v>
      </c>
      <c r="D88" s="389" t="s">
        <v>591</v>
      </c>
      <c r="E88" s="389" t="s">
        <v>655</v>
      </c>
      <c r="F88" s="389" t="s">
        <v>593</v>
      </c>
      <c r="G88" s="389" t="s">
        <v>79</v>
      </c>
      <c r="H88" s="389" t="s">
        <v>79</v>
      </c>
      <c r="I88" s="33" t="s">
        <v>594</v>
      </c>
      <c r="J88" s="33" t="s">
        <v>595</v>
      </c>
      <c r="K88" s="33" t="s">
        <v>596</v>
      </c>
      <c r="L88" s="225">
        <v>34.729999999999997</v>
      </c>
      <c r="M88" s="389" t="s">
        <v>82</v>
      </c>
      <c r="N88" s="389" t="s">
        <v>636</v>
      </c>
      <c r="O88" s="389" t="s">
        <v>354</v>
      </c>
      <c r="P88" s="389" t="s">
        <v>85</v>
      </c>
      <c r="Q88" s="389" t="s">
        <v>133</v>
      </c>
      <c r="R88" s="389" t="s">
        <v>134</v>
      </c>
      <c r="S88" s="526">
        <f>T88+T91+T94</f>
        <v>295590.90000000002</v>
      </c>
      <c r="T88" s="504">
        <v>295590.90000000002</v>
      </c>
      <c r="U88" s="504">
        <f>T88</f>
        <v>295590.90000000002</v>
      </c>
      <c r="V88" s="389" t="s">
        <v>135</v>
      </c>
      <c r="W88" s="389" t="s">
        <v>135</v>
      </c>
      <c r="X88" s="389" t="s">
        <v>135</v>
      </c>
      <c r="Y88" s="389"/>
      <c r="Z88" s="389"/>
      <c r="AA88" s="504">
        <v>52163.1</v>
      </c>
      <c r="AB88" s="389" t="s">
        <v>87</v>
      </c>
      <c r="AC88" s="229"/>
      <c r="AD88" s="504">
        <f>U88</f>
        <v>295590.90000000002</v>
      </c>
      <c r="AE88" s="389" t="s">
        <v>135</v>
      </c>
      <c r="AF88" s="389" t="s">
        <v>135</v>
      </c>
      <c r="AG88" s="522">
        <v>45809</v>
      </c>
      <c r="AH88" s="522">
        <v>46265</v>
      </c>
      <c r="AI88" s="522"/>
    </row>
    <row r="89" spans="1:35" ht="60" x14ac:dyDescent="0.25">
      <c r="A89" s="507"/>
      <c r="B89" s="507"/>
      <c r="C89" s="507"/>
      <c r="D89" s="507"/>
      <c r="E89" s="507"/>
      <c r="F89" s="507"/>
      <c r="G89" s="507"/>
      <c r="H89" s="507"/>
      <c r="I89" s="33" t="s">
        <v>622</v>
      </c>
      <c r="J89" s="33" t="s">
        <v>637</v>
      </c>
      <c r="K89" s="33" t="s">
        <v>624</v>
      </c>
      <c r="L89" s="227">
        <v>340660</v>
      </c>
      <c r="M89" s="507"/>
      <c r="N89" s="507"/>
      <c r="O89" s="507"/>
      <c r="P89" s="507"/>
      <c r="Q89" s="507"/>
      <c r="R89" s="507"/>
      <c r="S89" s="507"/>
      <c r="T89" s="505"/>
      <c r="U89" s="505"/>
      <c r="V89" s="507"/>
      <c r="W89" s="507"/>
      <c r="X89" s="507"/>
      <c r="Y89" s="507"/>
      <c r="Z89" s="507"/>
      <c r="AA89" s="505"/>
      <c r="AB89" s="507"/>
      <c r="AC89" s="229"/>
      <c r="AD89" s="505"/>
      <c r="AE89" s="507"/>
      <c r="AF89" s="507"/>
      <c r="AG89" s="523"/>
      <c r="AH89" s="523"/>
      <c r="AI89" s="523"/>
    </row>
    <row r="90" spans="1:35" ht="48" x14ac:dyDescent="0.25">
      <c r="A90" s="507"/>
      <c r="B90" s="507"/>
      <c r="C90" s="507"/>
      <c r="D90" s="507"/>
      <c r="E90" s="507"/>
      <c r="F90" s="507"/>
      <c r="G90" s="507"/>
      <c r="H90" s="507"/>
      <c r="I90" s="33" t="s">
        <v>356</v>
      </c>
      <c r="J90" s="33" t="s">
        <v>357</v>
      </c>
      <c r="K90" s="33" t="s">
        <v>358</v>
      </c>
      <c r="L90" s="33">
        <v>1</v>
      </c>
      <c r="M90" s="507"/>
      <c r="N90" s="507"/>
      <c r="O90" s="507"/>
      <c r="P90" s="507"/>
      <c r="Q90" s="507"/>
      <c r="R90" s="507"/>
      <c r="S90" s="507"/>
      <c r="T90" s="505"/>
      <c r="U90" s="505"/>
      <c r="V90" s="507"/>
      <c r="W90" s="507"/>
      <c r="X90" s="507"/>
      <c r="Y90" s="507"/>
      <c r="Z90" s="507"/>
      <c r="AA90" s="505"/>
      <c r="AB90" s="507"/>
      <c r="AC90" s="229"/>
      <c r="AD90" s="505"/>
      <c r="AE90" s="507"/>
      <c r="AF90" s="507"/>
      <c r="AG90" s="523"/>
      <c r="AH90" s="523"/>
      <c r="AI90" s="523"/>
    </row>
    <row r="91" spans="1:35" ht="58.5" customHeight="1" x14ac:dyDescent="0.25">
      <c r="A91" s="507"/>
      <c r="B91" s="507"/>
      <c r="C91" s="507"/>
      <c r="D91" s="507"/>
      <c r="E91" s="389" t="s">
        <v>656</v>
      </c>
      <c r="F91" s="507"/>
      <c r="G91" s="507"/>
      <c r="H91" s="507"/>
      <c r="I91" s="230"/>
      <c r="J91" s="230"/>
      <c r="K91" s="230"/>
      <c r="L91" s="230"/>
      <c r="M91" s="397"/>
      <c r="N91" s="497"/>
      <c r="O91" s="507" t="s">
        <v>354</v>
      </c>
      <c r="P91" s="507" t="s">
        <v>85</v>
      </c>
      <c r="Q91" s="507" t="s">
        <v>133</v>
      </c>
      <c r="R91" s="507" t="s">
        <v>134</v>
      </c>
      <c r="S91" s="507"/>
      <c r="T91" s="531"/>
      <c r="U91" s="531"/>
      <c r="V91" s="507" t="s">
        <v>135</v>
      </c>
      <c r="W91" s="507" t="s">
        <v>135</v>
      </c>
      <c r="X91" s="507" t="s">
        <v>135</v>
      </c>
      <c r="Y91" s="507" t="s">
        <v>135</v>
      </c>
      <c r="Z91" s="507" t="s">
        <v>135</v>
      </c>
      <c r="AA91" s="531"/>
      <c r="AB91" s="397"/>
      <c r="AC91" s="231"/>
      <c r="AD91" s="531"/>
      <c r="AE91" s="507" t="s">
        <v>135</v>
      </c>
      <c r="AF91" s="507" t="s">
        <v>135</v>
      </c>
      <c r="AG91" s="523"/>
      <c r="AH91" s="523"/>
      <c r="AI91" s="523"/>
    </row>
    <row r="92" spans="1:35" x14ac:dyDescent="0.25">
      <c r="A92" s="507"/>
      <c r="B92" s="507"/>
      <c r="C92" s="507"/>
      <c r="D92" s="507"/>
      <c r="E92" s="507"/>
      <c r="F92" s="507"/>
      <c r="G92" s="507"/>
      <c r="H92" s="507"/>
      <c r="I92" s="230"/>
      <c r="J92" s="230"/>
      <c r="K92" s="230"/>
      <c r="L92" s="230"/>
      <c r="M92" s="534"/>
      <c r="N92" s="497"/>
      <c r="O92" s="507"/>
      <c r="P92" s="507"/>
      <c r="Q92" s="507"/>
      <c r="R92" s="507"/>
      <c r="S92" s="507"/>
      <c r="T92" s="532"/>
      <c r="U92" s="532"/>
      <c r="V92" s="507"/>
      <c r="W92" s="507"/>
      <c r="X92" s="507"/>
      <c r="Y92" s="507"/>
      <c r="Z92" s="507"/>
      <c r="AA92" s="532"/>
      <c r="AB92" s="534"/>
      <c r="AC92" s="231"/>
      <c r="AD92" s="532"/>
      <c r="AE92" s="507"/>
      <c r="AF92" s="507"/>
      <c r="AG92" s="523"/>
      <c r="AH92" s="523"/>
      <c r="AI92" s="523"/>
    </row>
    <row r="93" spans="1:35" ht="29.25" customHeight="1" x14ac:dyDescent="0.25">
      <c r="A93" s="507"/>
      <c r="B93" s="507"/>
      <c r="C93" s="507"/>
      <c r="D93" s="507"/>
      <c r="E93" s="390"/>
      <c r="F93" s="507"/>
      <c r="G93" s="507"/>
      <c r="H93" s="507"/>
      <c r="I93" s="230"/>
      <c r="J93" s="230"/>
      <c r="K93" s="230"/>
      <c r="L93" s="232"/>
      <c r="M93" s="535"/>
      <c r="N93" s="497"/>
      <c r="O93" s="507"/>
      <c r="P93" s="507"/>
      <c r="Q93" s="507"/>
      <c r="R93" s="507"/>
      <c r="S93" s="507"/>
      <c r="T93" s="533"/>
      <c r="U93" s="533"/>
      <c r="V93" s="507"/>
      <c r="W93" s="507"/>
      <c r="X93" s="507"/>
      <c r="Y93" s="507"/>
      <c r="Z93" s="507"/>
      <c r="AA93" s="533"/>
      <c r="AB93" s="535"/>
      <c r="AC93" s="231"/>
      <c r="AD93" s="533"/>
      <c r="AE93" s="507"/>
      <c r="AF93" s="507"/>
      <c r="AG93" s="523"/>
      <c r="AH93" s="523"/>
      <c r="AI93" s="523"/>
    </row>
    <row r="94" spans="1:35" ht="132" x14ac:dyDescent="0.25">
      <c r="A94" s="507"/>
      <c r="B94" s="507"/>
      <c r="C94" s="507"/>
      <c r="D94" s="507"/>
      <c r="E94" s="389" t="s">
        <v>657</v>
      </c>
      <c r="F94" s="507"/>
      <c r="G94" s="507"/>
      <c r="H94" s="507"/>
      <c r="I94" s="33" t="s">
        <v>594</v>
      </c>
      <c r="J94" s="33" t="s">
        <v>595</v>
      </c>
      <c r="K94" s="33" t="s">
        <v>596</v>
      </c>
      <c r="L94" s="34">
        <v>1</v>
      </c>
      <c r="M94" s="389" t="s">
        <v>82</v>
      </c>
      <c r="N94" s="396" t="s">
        <v>636</v>
      </c>
      <c r="O94" s="507" t="s">
        <v>354</v>
      </c>
      <c r="P94" s="507" t="s">
        <v>85</v>
      </c>
      <c r="Q94" s="507" t="s">
        <v>133</v>
      </c>
      <c r="R94" s="507" t="s">
        <v>134</v>
      </c>
      <c r="S94" s="507"/>
      <c r="T94" s="504">
        <v>0</v>
      </c>
      <c r="U94" s="504"/>
      <c r="V94" s="507" t="s">
        <v>135</v>
      </c>
      <c r="W94" s="507" t="s">
        <v>135</v>
      </c>
      <c r="X94" s="507" t="s">
        <v>135</v>
      </c>
      <c r="Y94" s="507" t="s">
        <v>135</v>
      </c>
      <c r="Z94" s="507" t="s">
        <v>135</v>
      </c>
      <c r="AA94" s="504">
        <v>50000</v>
      </c>
      <c r="AB94" s="389" t="s">
        <v>87</v>
      </c>
      <c r="AC94" s="229"/>
      <c r="AD94" s="504">
        <f>U94</f>
        <v>0</v>
      </c>
      <c r="AE94" s="507" t="s">
        <v>135</v>
      </c>
      <c r="AF94" s="507" t="s">
        <v>135</v>
      </c>
      <c r="AG94" s="523"/>
      <c r="AH94" s="523"/>
      <c r="AI94" s="523"/>
    </row>
    <row r="95" spans="1:35" ht="60" x14ac:dyDescent="0.25">
      <c r="A95" s="507"/>
      <c r="B95" s="507"/>
      <c r="C95" s="507"/>
      <c r="D95" s="507"/>
      <c r="E95" s="507"/>
      <c r="F95" s="507"/>
      <c r="G95" s="507"/>
      <c r="H95" s="507"/>
      <c r="I95" s="33" t="s">
        <v>622</v>
      </c>
      <c r="J95" s="33" t="s">
        <v>637</v>
      </c>
      <c r="K95" s="33" t="s">
        <v>624</v>
      </c>
      <c r="L95" s="34">
        <v>10000</v>
      </c>
      <c r="M95" s="507"/>
      <c r="N95" s="396"/>
      <c r="O95" s="507"/>
      <c r="P95" s="507"/>
      <c r="Q95" s="507"/>
      <c r="R95" s="507"/>
      <c r="S95" s="507"/>
      <c r="T95" s="505"/>
      <c r="U95" s="505"/>
      <c r="V95" s="507"/>
      <c r="W95" s="507"/>
      <c r="X95" s="507"/>
      <c r="Y95" s="507"/>
      <c r="Z95" s="507"/>
      <c r="AA95" s="505"/>
      <c r="AB95" s="507"/>
      <c r="AC95" s="229"/>
      <c r="AD95" s="505"/>
      <c r="AE95" s="507"/>
      <c r="AF95" s="507"/>
      <c r="AG95" s="523"/>
      <c r="AH95" s="523"/>
      <c r="AI95" s="523"/>
    </row>
    <row r="96" spans="1:35" ht="48" x14ac:dyDescent="0.25">
      <c r="A96" s="507"/>
      <c r="B96" s="507"/>
      <c r="C96" s="507"/>
      <c r="D96" s="507"/>
      <c r="E96" s="507"/>
      <c r="F96" s="507"/>
      <c r="G96" s="507"/>
      <c r="H96" s="507"/>
      <c r="I96" s="33" t="s">
        <v>356</v>
      </c>
      <c r="J96" s="33" t="s">
        <v>357</v>
      </c>
      <c r="K96" s="33" t="s">
        <v>358</v>
      </c>
      <c r="L96" s="33">
        <v>1</v>
      </c>
      <c r="M96" s="507"/>
      <c r="N96" s="396"/>
      <c r="O96" s="507"/>
      <c r="P96" s="507"/>
      <c r="Q96" s="507"/>
      <c r="R96" s="507"/>
      <c r="S96" s="507"/>
      <c r="T96" s="505"/>
      <c r="U96" s="505"/>
      <c r="V96" s="507"/>
      <c r="W96" s="507"/>
      <c r="X96" s="507"/>
      <c r="Y96" s="507"/>
      <c r="Z96" s="507"/>
      <c r="AA96" s="505"/>
      <c r="AB96" s="507"/>
      <c r="AC96" s="229"/>
      <c r="AD96" s="505"/>
      <c r="AE96" s="507"/>
      <c r="AF96" s="507"/>
      <c r="AG96" s="523"/>
      <c r="AH96" s="523"/>
      <c r="AI96" s="523"/>
    </row>
    <row r="97" spans="1:35" ht="72" x14ac:dyDescent="0.25">
      <c r="A97" s="389" t="s">
        <v>658</v>
      </c>
      <c r="B97" s="389" t="s">
        <v>659</v>
      </c>
      <c r="C97" s="389" t="s">
        <v>647</v>
      </c>
      <c r="D97" s="389" t="s">
        <v>348</v>
      </c>
      <c r="E97" s="389" t="s">
        <v>660</v>
      </c>
      <c r="F97" s="389" t="s">
        <v>593</v>
      </c>
      <c r="G97" s="389" t="s">
        <v>79</v>
      </c>
      <c r="H97" s="389" t="s">
        <v>79</v>
      </c>
      <c r="I97" s="33" t="s">
        <v>600</v>
      </c>
      <c r="J97" s="33" t="s">
        <v>360</v>
      </c>
      <c r="K97" s="33" t="s">
        <v>601</v>
      </c>
      <c r="L97" s="225">
        <v>5000</v>
      </c>
      <c r="M97" s="389" t="s">
        <v>82</v>
      </c>
      <c r="N97" s="389" t="s">
        <v>628</v>
      </c>
      <c r="O97" s="389" t="s">
        <v>354</v>
      </c>
      <c r="P97" s="389" t="s">
        <v>85</v>
      </c>
      <c r="Q97" s="389" t="s">
        <v>133</v>
      </c>
      <c r="R97" s="389" t="s">
        <v>134</v>
      </c>
      <c r="S97" s="526">
        <v>3039483.55</v>
      </c>
      <c r="T97" s="526">
        <v>3039483.55</v>
      </c>
      <c r="U97" s="504">
        <f>T97</f>
        <v>3039483.55</v>
      </c>
      <c r="V97" s="389" t="s">
        <v>135</v>
      </c>
      <c r="W97" s="389" t="s">
        <v>135</v>
      </c>
      <c r="X97" s="389" t="s">
        <v>135</v>
      </c>
      <c r="Y97" s="389" t="s">
        <v>135</v>
      </c>
      <c r="Z97" s="389" t="s">
        <v>135</v>
      </c>
      <c r="AA97" s="504">
        <v>560516.44999999995</v>
      </c>
      <c r="AB97" s="389" t="s">
        <v>87</v>
      </c>
      <c r="AC97" s="389" t="s">
        <v>135</v>
      </c>
      <c r="AD97" s="504">
        <f>U97</f>
        <v>3039483.55</v>
      </c>
      <c r="AE97" s="389" t="s">
        <v>135</v>
      </c>
      <c r="AF97" s="389" t="s">
        <v>135</v>
      </c>
      <c r="AG97" s="522">
        <v>45809</v>
      </c>
      <c r="AH97" s="522">
        <v>45870</v>
      </c>
      <c r="AI97" s="405">
        <v>45817</v>
      </c>
    </row>
    <row r="98" spans="1:35" ht="73.150000000000006" customHeight="1" x14ac:dyDescent="0.25">
      <c r="A98" s="507"/>
      <c r="B98" s="507"/>
      <c r="C98" s="507"/>
      <c r="D98" s="507"/>
      <c r="E98" s="507"/>
      <c r="F98" s="507"/>
      <c r="G98" s="507"/>
      <c r="H98" s="507"/>
      <c r="I98" s="223" t="s">
        <v>356</v>
      </c>
      <c r="J98" s="223" t="s">
        <v>357</v>
      </c>
      <c r="K98" s="223" t="s">
        <v>358</v>
      </c>
      <c r="L98" s="223">
        <v>1</v>
      </c>
      <c r="M98" s="507"/>
      <c r="N98" s="507"/>
      <c r="O98" s="507"/>
      <c r="P98" s="507"/>
      <c r="Q98" s="507"/>
      <c r="R98" s="507"/>
      <c r="S98" s="527"/>
      <c r="T98" s="527"/>
      <c r="U98" s="505"/>
      <c r="V98" s="507"/>
      <c r="W98" s="507"/>
      <c r="X98" s="507"/>
      <c r="Y98" s="507"/>
      <c r="Z98" s="507"/>
      <c r="AA98" s="505"/>
      <c r="AB98" s="507"/>
      <c r="AC98" s="507"/>
      <c r="AD98" s="505"/>
      <c r="AE98" s="507"/>
      <c r="AF98" s="507"/>
      <c r="AG98" s="523"/>
      <c r="AH98" s="523"/>
      <c r="AI98" s="507"/>
    </row>
    <row r="99" spans="1:35" ht="130.15" customHeight="1" x14ac:dyDescent="0.25">
      <c r="A99" s="390"/>
      <c r="B99" s="390"/>
      <c r="C99" s="390"/>
      <c r="D99" s="390"/>
      <c r="E99" s="390"/>
      <c r="F99" s="390"/>
      <c r="G99" s="390"/>
      <c r="H99" s="390"/>
      <c r="I99" s="234" t="s">
        <v>776</v>
      </c>
      <c r="J99" s="234" t="s">
        <v>777</v>
      </c>
      <c r="K99" s="234" t="s">
        <v>445</v>
      </c>
      <c r="L99" s="234">
        <v>870</v>
      </c>
      <c r="M99" s="390"/>
      <c r="N99" s="507"/>
      <c r="O99" s="390"/>
      <c r="P99" s="390"/>
      <c r="Q99" s="390"/>
      <c r="R99" s="390"/>
      <c r="S99" s="530"/>
      <c r="T99" s="530"/>
      <c r="U99" s="506"/>
      <c r="V99" s="390"/>
      <c r="W99" s="390"/>
      <c r="X99" s="390"/>
      <c r="Y99" s="390"/>
      <c r="Z99" s="390"/>
      <c r="AA99" s="506"/>
      <c r="AB99" s="390"/>
      <c r="AC99" s="390"/>
      <c r="AD99" s="506"/>
      <c r="AE99" s="390"/>
      <c r="AF99" s="390"/>
      <c r="AG99" s="529"/>
      <c r="AH99" s="529"/>
      <c r="AI99" s="390"/>
    </row>
    <row r="100" spans="1:35" ht="132" x14ac:dyDescent="0.25">
      <c r="A100" s="389" t="s">
        <v>661</v>
      </c>
      <c r="B100" s="389" t="s">
        <v>662</v>
      </c>
      <c r="C100" s="389" t="s">
        <v>619</v>
      </c>
      <c r="D100" s="389" t="s">
        <v>591</v>
      </c>
      <c r="E100" s="389" t="s">
        <v>663</v>
      </c>
      <c r="F100" s="389" t="s">
        <v>593</v>
      </c>
      <c r="G100" s="389" t="s">
        <v>79</v>
      </c>
      <c r="H100" s="389" t="s">
        <v>79</v>
      </c>
      <c r="I100" s="33" t="s">
        <v>594</v>
      </c>
      <c r="J100" s="33" t="s">
        <v>595</v>
      </c>
      <c r="K100" s="33" t="s">
        <v>596</v>
      </c>
      <c r="L100" s="33">
        <v>0.48</v>
      </c>
      <c r="M100" s="389" t="s">
        <v>82</v>
      </c>
      <c r="N100" s="396" t="s">
        <v>628</v>
      </c>
      <c r="O100" s="389" t="s">
        <v>354</v>
      </c>
      <c r="P100" s="389" t="s">
        <v>85</v>
      </c>
      <c r="Q100" s="389" t="s">
        <v>133</v>
      </c>
      <c r="R100" s="389" t="s">
        <v>134</v>
      </c>
      <c r="S100" s="389">
        <f>T100+T103+T106+T109</f>
        <v>297500</v>
      </c>
      <c r="T100" s="504">
        <v>170000</v>
      </c>
      <c r="U100" s="504">
        <f>T100</f>
        <v>170000</v>
      </c>
      <c r="V100" s="389" t="s">
        <v>135</v>
      </c>
      <c r="W100" s="389" t="s">
        <v>135</v>
      </c>
      <c r="X100" s="389" t="s">
        <v>135</v>
      </c>
      <c r="Y100" s="389" t="s">
        <v>135</v>
      </c>
      <c r="Z100" s="389" t="s">
        <v>135</v>
      </c>
      <c r="AA100" s="504">
        <v>30000</v>
      </c>
      <c r="AB100" s="389" t="s">
        <v>87</v>
      </c>
      <c r="AC100" s="389" t="s">
        <v>135</v>
      </c>
      <c r="AD100" s="504">
        <f>U100</f>
        <v>170000</v>
      </c>
      <c r="AE100" s="389" t="s">
        <v>135</v>
      </c>
      <c r="AF100" s="389" t="s">
        <v>135</v>
      </c>
      <c r="AG100" s="522">
        <v>45901</v>
      </c>
      <c r="AH100" s="522">
        <v>45992</v>
      </c>
      <c r="AI100" s="405">
        <v>45908</v>
      </c>
    </row>
    <row r="101" spans="1:35" ht="60" x14ac:dyDescent="0.25">
      <c r="A101" s="507"/>
      <c r="B101" s="507"/>
      <c r="C101" s="507"/>
      <c r="D101" s="507"/>
      <c r="E101" s="507"/>
      <c r="F101" s="507"/>
      <c r="G101" s="507"/>
      <c r="H101" s="507"/>
      <c r="I101" s="33" t="s">
        <v>622</v>
      </c>
      <c r="J101" s="33" t="s">
        <v>637</v>
      </c>
      <c r="K101" s="33" t="s">
        <v>624</v>
      </c>
      <c r="L101" s="33">
        <v>2900</v>
      </c>
      <c r="M101" s="507"/>
      <c r="N101" s="396"/>
      <c r="O101" s="507"/>
      <c r="P101" s="507"/>
      <c r="Q101" s="507"/>
      <c r="R101" s="507"/>
      <c r="S101" s="507"/>
      <c r="T101" s="505"/>
      <c r="U101" s="505"/>
      <c r="V101" s="507"/>
      <c r="W101" s="507"/>
      <c r="X101" s="507"/>
      <c r="Y101" s="507"/>
      <c r="Z101" s="507"/>
      <c r="AA101" s="505"/>
      <c r="AB101" s="507"/>
      <c r="AC101" s="507"/>
      <c r="AD101" s="505"/>
      <c r="AE101" s="507"/>
      <c r="AF101" s="507"/>
      <c r="AG101" s="523"/>
      <c r="AH101" s="523"/>
      <c r="AI101" s="507"/>
    </row>
    <row r="102" spans="1:35" ht="48" x14ac:dyDescent="0.25">
      <c r="A102" s="507"/>
      <c r="B102" s="507"/>
      <c r="C102" s="507"/>
      <c r="D102" s="507"/>
      <c r="E102" s="507"/>
      <c r="F102" s="507"/>
      <c r="G102" s="507"/>
      <c r="H102" s="507"/>
      <c r="I102" s="33" t="s">
        <v>356</v>
      </c>
      <c r="J102" s="33" t="s">
        <v>357</v>
      </c>
      <c r="K102" s="33" t="s">
        <v>358</v>
      </c>
      <c r="L102" s="33">
        <v>1</v>
      </c>
      <c r="M102" s="507"/>
      <c r="N102" s="396"/>
      <c r="O102" s="507"/>
      <c r="P102" s="507"/>
      <c r="Q102" s="507"/>
      <c r="R102" s="507"/>
      <c r="S102" s="507"/>
      <c r="T102" s="505"/>
      <c r="U102" s="505"/>
      <c r="V102" s="507"/>
      <c r="W102" s="507"/>
      <c r="X102" s="507"/>
      <c r="Y102" s="507"/>
      <c r="Z102" s="507"/>
      <c r="AA102" s="505"/>
      <c r="AB102" s="507"/>
      <c r="AC102" s="507"/>
      <c r="AD102" s="505"/>
      <c r="AE102" s="507"/>
      <c r="AF102" s="507"/>
      <c r="AG102" s="523"/>
      <c r="AH102" s="523"/>
      <c r="AI102" s="507"/>
    </row>
    <row r="103" spans="1:35" x14ac:dyDescent="0.25">
      <c r="A103" s="507"/>
      <c r="B103" s="507"/>
      <c r="C103" s="507"/>
      <c r="D103" s="507"/>
      <c r="E103" s="389" t="s">
        <v>664</v>
      </c>
      <c r="F103" s="507"/>
      <c r="G103" s="507"/>
      <c r="H103" s="507"/>
      <c r="I103" s="33"/>
      <c r="J103" s="33"/>
      <c r="K103" s="33"/>
      <c r="L103" s="33"/>
      <c r="M103" s="389"/>
      <c r="N103" s="396"/>
      <c r="O103" s="507" t="s">
        <v>354</v>
      </c>
      <c r="P103" s="507" t="s">
        <v>85</v>
      </c>
      <c r="Q103" s="507" t="s">
        <v>133</v>
      </c>
      <c r="R103" s="507" t="s">
        <v>134</v>
      </c>
      <c r="S103" s="507"/>
      <c r="T103" s="504">
        <v>0</v>
      </c>
      <c r="U103" s="504">
        <v>0</v>
      </c>
      <c r="V103" s="507" t="s">
        <v>135</v>
      </c>
      <c r="W103" s="507" t="s">
        <v>135</v>
      </c>
      <c r="X103" s="507" t="s">
        <v>135</v>
      </c>
      <c r="Y103" s="507" t="s">
        <v>135</v>
      </c>
      <c r="Z103" s="507" t="s">
        <v>135</v>
      </c>
      <c r="AA103" s="504">
        <v>0</v>
      </c>
      <c r="AB103" s="507" t="s">
        <v>87</v>
      </c>
      <c r="AC103" s="507" t="s">
        <v>135</v>
      </c>
      <c r="AD103" s="504">
        <f>U103</f>
        <v>0</v>
      </c>
      <c r="AE103" s="507" t="s">
        <v>135</v>
      </c>
      <c r="AF103" s="507" t="s">
        <v>135</v>
      </c>
      <c r="AG103" s="523"/>
      <c r="AH103" s="523"/>
      <c r="AI103" s="507"/>
    </row>
    <row r="104" spans="1:35" x14ac:dyDescent="0.25">
      <c r="A104" s="507"/>
      <c r="B104" s="507"/>
      <c r="C104" s="507"/>
      <c r="D104" s="507"/>
      <c r="E104" s="507"/>
      <c r="F104" s="507"/>
      <c r="G104" s="507"/>
      <c r="H104" s="507"/>
      <c r="I104" s="33"/>
      <c r="J104" s="33"/>
      <c r="K104" s="33"/>
      <c r="L104" s="34"/>
      <c r="M104" s="507"/>
      <c r="N104" s="396"/>
      <c r="O104" s="507"/>
      <c r="P104" s="507"/>
      <c r="Q104" s="507"/>
      <c r="R104" s="507"/>
      <c r="S104" s="507"/>
      <c r="T104" s="505"/>
      <c r="U104" s="505"/>
      <c r="V104" s="507"/>
      <c r="W104" s="507"/>
      <c r="X104" s="507"/>
      <c r="Y104" s="507"/>
      <c r="Z104" s="507"/>
      <c r="AA104" s="505"/>
      <c r="AB104" s="507"/>
      <c r="AC104" s="507"/>
      <c r="AD104" s="505"/>
      <c r="AE104" s="507"/>
      <c r="AF104" s="507"/>
      <c r="AG104" s="523"/>
      <c r="AH104" s="523"/>
      <c r="AI104" s="507"/>
    </row>
    <row r="105" spans="1:35" ht="90" customHeight="1" x14ac:dyDescent="0.25">
      <c r="A105" s="507"/>
      <c r="B105" s="507"/>
      <c r="C105" s="507"/>
      <c r="D105" s="507"/>
      <c r="E105" s="390"/>
      <c r="F105" s="507"/>
      <c r="G105" s="507"/>
      <c r="H105" s="507"/>
      <c r="I105" s="33"/>
      <c r="J105" s="33"/>
      <c r="K105" s="33"/>
      <c r="L105" s="34"/>
      <c r="M105" s="390"/>
      <c r="N105" s="396"/>
      <c r="O105" s="507"/>
      <c r="P105" s="507"/>
      <c r="Q105" s="507"/>
      <c r="R105" s="507"/>
      <c r="S105" s="507"/>
      <c r="T105" s="506"/>
      <c r="U105" s="506"/>
      <c r="V105" s="507"/>
      <c r="W105" s="507"/>
      <c r="X105" s="507"/>
      <c r="Y105" s="507"/>
      <c r="Z105" s="507"/>
      <c r="AA105" s="506"/>
      <c r="AB105" s="507"/>
      <c r="AC105" s="507"/>
      <c r="AD105" s="506"/>
      <c r="AE105" s="507"/>
      <c r="AF105" s="507"/>
      <c r="AG105" s="523"/>
      <c r="AH105" s="523"/>
      <c r="AI105" s="507"/>
    </row>
    <row r="106" spans="1:35" ht="132" x14ac:dyDescent="0.25">
      <c r="A106" s="507"/>
      <c r="B106" s="507"/>
      <c r="C106" s="507"/>
      <c r="D106" s="507"/>
      <c r="E106" s="389" t="s">
        <v>665</v>
      </c>
      <c r="F106" s="507"/>
      <c r="G106" s="507"/>
      <c r="H106" s="507"/>
      <c r="I106" s="33" t="s">
        <v>594</v>
      </c>
      <c r="J106" s="33" t="s">
        <v>595</v>
      </c>
      <c r="K106" s="33" t="s">
        <v>596</v>
      </c>
      <c r="L106" s="33">
        <v>2</v>
      </c>
      <c r="M106" s="389" t="s">
        <v>82</v>
      </c>
      <c r="N106" s="389" t="s">
        <v>628</v>
      </c>
      <c r="O106" s="507" t="s">
        <v>354</v>
      </c>
      <c r="P106" s="507" t="s">
        <v>85</v>
      </c>
      <c r="Q106" s="507" t="s">
        <v>133</v>
      </c>
      <c r="R106" s="507" t="s">
        <v>134</v>
      </c>
      <c r="S106" s="507"/>
      <c r="T106" s="504">
        <v>42500</v>
      </c>
      <c r="U106" s="504">
        <f>T106</f>
        <v>42500</v>
      </c>
      <c r="V106" s="507" t="s">
        <v>135</v>
      </c>
      <c r="W106" s="507" t="s">
        <v>135</v>
      </c>
      <c r="X106" s="507" t="s">
        <v>135</v>
      </c>
      <c r="Y106" s="507" t="s">
        <v>135</v>
      </c>
      <c r="Z106" s="507" t="s">
        <v>135</v>
      </c>
      <c r="AA106" s="504">
        <v>7500</v>
      </c>
      <c r="AB106" s="507" t="s">
        <v>87</v>
      </c>
      <c r="AC106" s="507" t="s">
        <v>135</v>
      </c>
      <c r="AD106" s="504">
        <f>U106</f>
        <v>42500</v>
      </c>
      <c r="AE106" s="507" t="s">
        <v>135</v>
      </c>
      <c r="AF106" s="507" t="s">
        <v>135</v>
      </c>
      <c r="AG106" s="523"/>
      <c r="AH106" s="523"/>
      <c r="AI106" s="507"/>
    </row>
    <row r="107" spans="1:35" ht="60" x14ac:dyDescent="0.25">
      <c r="A107" s="507"/>
      <c r="B107" s="507"/>
      <c r="C107" s="507"/>
      <c r="D107" s="507"/>
      <c r="E107" s="507"/>
      <c r="F107" s="507"/>
      <c r="G107" s="507"/>
      <c r="H107" s="507"/>
      <c r="I107" s="33" t="s">
        <v>622</v>
      </c>
      <c r="J107" s="33" t="s">
        <v>637</v>
      </c>
      <c r="K107" s="33" t="s">
        <v>624</v>
      </c>
      <c r="L107" s="33">
        <v>20000</v>
      </c>
      <c r="M107" s="507"/>
      <c r="N107" s="507"/>
      <c r="O107" s="507"/>
      <c r="P107" s="507"/>
      <c r="Q107" s="507"/>
      <c r="R107" s="507"/>
      <c r="S107" s="507"/>
      <c r="T107" s="505"/>
      <c r="U107" s="505"/>
      <c r="V107" s="507"/>
      <c r="W107" s="507"/>
      <c r="X107" s="507"/>
      <c r="Y107" s="507"/>
      <c r="Z107" s="507"/>
      <c r="AA107" s="505"/>
      <c r="AB107" s="507"/>
      <c r="AC107" s="507"/>
      <c r="AD107" s="505"/>
      <c r="AE107" s="507"/>
      <c r="AF107" s="507"/>
      <c r="AG107" s="523"/>
      <c r="AH107" s="523"/>
      <c r="AI107" s="507"/>
    </row>
    <row r="108" spans="1:35" ht="48" x14ac:dyDescent="0.25">
      <c r="A108" s="507"/>
      <c r="B108" s="507"/>
      <c r="C108" s="507"/>
      <c r="D108" s="507"/>
      <c r="E108" s="507"/>
      <c r="F108" s="507"/>
      <c r="G108" s="507"/>
      <c r="H108" s="507"/>
      <c r="I108" s="33" t="s">
        <v>356</v>
      </c>
      <c r="J108" s="33" t="s">
        <v>357</v>
      </c>
      <c r="K108" s="33" t="s">
        <v>358</v>
      </c>
      <c r="L108" s="34">
        <v>1</v>
      </c>
      <c r="M108" s="507"/>
      <c r="N108" s="390"/>
      <c r="O108" s="507"/>
      <c r="P108" s="507"/>
      <c r="Q108" s="507"/>
      <c r="R108" s="507"/>
      <c r="S108" s="507"/>
      <c r="T108" s="505"/>
      <c r="U108" s="505"/>
      <c r="V108" s="507"/>
      <c r="W108" s="507"/>
      <c r="X108" s="507"/>
      <c r="Y108" s="507"/>
      <c r="Z108" s="507"/>
      <c r="AA108" s="505"/>
      <c r="AB108" s="507"/>
      <c r="AC108" s="507"/>
      <c r="AD108" s="505"/>
      <c r="AE108" s="507"/>
      <c r="AF108" s="507"/>
      <c r="AG108" s="523"/>
      <c r="AH108" s="523"/>
      <c r="AI108" s="507"/>
    </row>
    <row r="109" spans="1:35" ht="132" x14ac:dyDescent="0.25">
      <c r="A109" s="507"/>
      <c r="B109" s="507"/>
      <c r="C109" s="507"/>
      <c r="D109" s="507"/>
      <c r="E109" s="389" t="s">
        <v>666</v>
      </c>
      <c r="F109" s="507"/>
      <c r="G109" s="507"/>
      <c r="H109" s="507"/>
      <c r="I109" s="33" t="s">
        <v>594</v>
      </c>
      <c r="J109" s="33" t="s">
        <v>595</v>
      </c>
      <c r="K109" s="33" t="s">
        <v>596</v>
      </c>
      <c r="L109" s="33">
        <v>3.4</v>
      </c>
      <c r="M109" s="389" t="s">
        <v>82</v>
      </c>
      <c r="N109" s="396" t="s">
        <v>628</v>
      </c>
      <c r="O109" s="507" t="s">
        <v>354</v>
      </c>
      <c r="P109" s="507" t="s">
        <v>85</v>
      </c>
      <c r="Q109" s="507" t="s">
        <v>133</v>
      </c>
      <c r="R109" s="507" t="s">
        <v>134</v>
      </c>
      <c r="S109" s="507"/>
      <c r="T109" s="504">
        <v>85000</v>
      </c>
      <c r="U109" s="504">
        <f>T109</f>
        <v>85000</v>
      </c>
      <c r="V109" s="507" t="s">
        <v>135</v>
      </c>
      <c r="W109" s="507" t="s">
        <v>135</v>
      </c>
      <c r="X109" s="507" t="s">
        <v>135</v>
      </c>
      <c r="Y109" s="507" t="s">
        <v>135</v>
      </c>
      <c r="Z109" s="507" t="s">
        <v>135</v>
      </c>
      <c r="AA109" s="504">
        <v>15000</v>
      </c>
      <c r="AB109" s="507" t="s">
        <v>87</v>
      </c>
      <c r="AC109" s="507" t="s">
        <v>135</v>
      </c>
      <c r="AD109" s="504">
        <f>U109</f>
        <v>85000</v>
      </c>
      <c r="AE109" s="507" t="s">
        <v>135</v>
      </c>
      <c r="AF109" s="507" t="s">
        <v>135</v>
      </c>
      <c r="AG109" s="523"/>
      <c r="AH109" s="523"/>
      <c r="AI109" s="507"/>
    </row>
    <row r="110" spans="1:35" ht="60" x14ac:dyDescent="0.25">
      <c r="A110" s="507"/>
      <c r="B110" s="507"/>
      <c r="C110" s="507"/>
      <c r="D110" s="507"/>
      <c r="E110" s="507"/>
      <c r="F110" s="507"/>
      <c r="G110" s="507"/>
      <c r="H110" s="507"/>
      <c r="I110" s="33" t="s">
        <v>622</v>
      </c>
      <c r="J110" s="33" t="s">
        <v>637</v>
      </c>
      <c r="K110" s="33" t="s">
        <v>624</v>
      </c>
      <c r="L110" s="33">
        <v>0</v>
      </c>
      <c r="M110" s="507"/>
      <c r="N110" s="396"/>
      <c r="O110" s="507"/>
      <c r="P110" s="507"/>
      <c r="Q110" s="507"/>
      <c r="R110" s="507"/>
      <c r="S110" s="507"/>
      <c r="T110" s="505"/>
      <c r="U110" s="505"/>
      <c r="V110" s="507"/>
      <c r="W110" s="507"/>
      <c r="X110" s="507"/>
      <c r="Y110" s="507"/>
      <c r="Z110" s="507"/>
      <c r="AA110" s="505"/>
      <c r="AB110" s="507"/>
      <c r="AC110" s="507"/>
      <c r="AD110" s="505"/>
      <c r="AE110" s="507"/>
      <c r="AF110" s="507"/>
      <c r="AG110" s="523"/>
      <c r="AH110" s="523"/>
      <c r="AI110" s="507"/>
    </row>
    <row r="111" spans="1:35" ht="48" x14ac:dyDescent="0.25">
      <c r="A111" s="507"/>
      <c r="B111" s="507"/>
      <c r="C111" s="507"/>
      <c r="D111" s="507"/>
      <c r="E111" s="507"/>
      <c r="F111" s="507"/>
      <c r="G111" s="507"/>
      <c r="H111" s="507"/>
      <c r="I111" s="33" t="s">
        <v>356</v>
      </c>
      <c r="J111" s="33" t="s">
        <v>357</v>
      </c>
      <c r="K111" s="33" t="s">
        <v>358</v>
      </c>
      <c r="L111" s="34">
        <v>1</v>
      </c>
      <c r="M111" s="507"/>
      <c r="N111" s="396"/>
      <c r="O111" s="507"/>
      <c r="P111" s="507"/>
      <c r="Q111" s="507"/>
      <c r="R111" s="507"/>
      <c r="S111" s="507"/>
      <c r="T111" s="505"/>
      <c r="U111" s="505"/>
      <c r="V111" s="507"/>
      <c r="W111" s="507"/>
      <c r="X111" s="507"/>
      <c r="Y111" s="507"/>
      <c r="Z111" s="507"/>
      <c r="AA111" s="505"/>
      <c r="AB111" s="507"/>
      <c r="AC111" s="507"/>
      <c r="AD111" s="505"/>
      <c r="AE111" s="507"/>
      <c r="AF111" s="507"/>
      <c r="AG111" s="523"/>
      <c r="AH111" s="523"/>
      <c r="AI111" s="507"/>
    </row>
    <row r="112" spans="1:35" ht="55.5" customHeight="1" x14ac:dyDescent="0.25">
      <c r="A112" s="507" t="s">
        <v>372</v>
      </c>
      <c r="B112" s="507" t="s">
        <v>373</v>
      </c>
      <c r="C112" s="507"/>
      <c r="D112" s="507"/>
      <c r="E112" s="396" t="s">
        <v>667</v>
      </c>
      <c r="F112" s="507" t="s">
        <v>350</v>
      </c>
      <c r="G112" s="507"/>
      <c r="H112" s="507" t="s">
        <v>79</v>
      </c>
      <c r="I112" s="33"/>
      <c r="J112" s="33"/>
      <c r="K112" s="33"/>
      <c r="L112" s="33"/>
      <c r="M112" s="396"/>
      <c r="N112" s="396"/>
      <c r="O112" s="507" t="s">
        <v>354</v>
      </c>
      <c r="P112" s="507" t="s">
        <v>85</v>
      </c>
      <c r="Q112" s="507" t="s">
        <v>133</v>
      </c>
      <c r="R112" s="507" t="s">
        <v>134</v>
      </c>
      <c r="S112" s="507" t="e">
        <f>T112+#REF!</f>
        <v>#REF!</v>
      </c>
      <c r="T112" s="516">
        <v>0</v>
      </c>
      <c r="U112" s="496">
        <f>T112</f>
        <v>0</v>
      </c>
      <c r="V112" s="507" t="s">
        <v>135</v>
      </c>
      <c r="W112" s="507" t="s">
        <v>135</v>
      </c>
      <c r="X112" s="507" t="s">
        <v>135</v>
      </c>
      <c r="Y112" s="507" t="s">
        <v>135</v>
      </c>
      <c r="Z112" s="507" t="s">
        <v>135</v>
      </c>
      <c r="AA112" s="496"/>
      <c r="AB112" s="507" t="s">
        <v>87</v>
      </c>
      <c r="AC112" s="507" t="s">
        <v>135</v>
      </c>
      <c r="AD112" s="496">
        <f>U112</f>
        <v>0</v>
      </c>
      <c r="AE112" s="507" t="s">
        <v>135</v>
      </c>
      <c r="AF112" s="507" t="s">
        <v>135</v>
      </c>
      <c r="AG112" s="523"/>
      <c r="AH112" s="523"/>
      <c r="AI112" s="507"/>
    </row>
    <row r="113" spans="1:35" x14ac:dyDescent="0.25">
      <c r="A113" s="507"/>
      <c r="B113" s="507"/>
      <c r="C113" s="507"/>
      <c r="D113" s="507"/>
      <c r="E113" s="396"/>
      <c r="F113" s="507"/>
      <c r="G113" s="507"/>
      <c r="H113" s="507"/>
      <c r="I113" s="33"/>
      <c r="J113" s="33"/>
      <c r="K113" s="33"/>
      <c r="L113" s="33"/>
      <c r="M113" s="396"/>
      <c r="N113" s="396"/>
      <c r="O113" s="507"/>
      <c r="P113" s="507"/>
      <c r="Q113" s="507"/>
      <c r="R113" s="507"/>
      <c r="S113" s="507"/>
      <c r="T113" s="516"/>
      <c r="U113" s="496"/>
      <c r="V113" s="507"/>
      <c r="W113" s="507"/>
      <c r="X113" s="507"/>
      <c r="Y113" s="507"/>
      <c r="Z113" s="507"/>
      <c r="AA113" s="496"/>
      <c r="AB113" s="507"/>
      <c r="AC113" s="507"/>
      <c r="AD113" s="496"/>
      <c r="AE113" s="507"/>
      <c r="AF113" s="507"/>
      <c r="AG113" s="523"/>
      <c r="AH113" s="523"/>
      <c r="AI113" s="507"/>
    </row>
    <row r="114" spans="1:35" ht="30.6" customHeight="1" x14ac:dyDescent="0.25">
      <c r="A114" s="507"/>
      <c r="B114" s="507"/>
      <c r="C114" s="507"/>
      <c r="D114" s="507"/>
      <c r="E114" s="389"/>
      <c r="F114" s="507"/>
      <c r="G114" s="507"/>
      <c r="H114" s="507"/>
      <c r="I114" s="223"/>
      <c r="J114" s="223"/>
      <c r="K114" s="223"/>
      <c r="L114" s="224"/>
      <c r="M114" s="389"/>
      <c r="N114" s="389"/>
      <c r="O114" s="507"/>
      <c r="P114" s="507"/>
      <c r="Q114" s="507"/>
      <c r="R114" s="507"/>
      <c r="S114" s="507"/>
      <c r="T114" s="526"/>
      <c r="U114" s="504"/>
      <c r="V114" s="507"/>
      <c r="W114" s="507"/>
      <c r="X114" s="507"/>
      <c r="Y114" s="507"/>
      <c r="Z114" s="507"/>
      <c r="AA114" s="504"/>
      <c r="AB114" s="507"/>
      <c r="AC114" s="507"/>
      <c r="AD114" s="504"/>
      <c r="AE114" s="507"/>
      <c r="AF114" s="507"/>
      <c r="AG114" s="523"/>
      <c r="AH114" s="523"/>
      <c r="AI114" s="507"/>
    </row>
    <row r="115" spans="1:35" ht="132" x14ac:dyDescent="0.25">
      <c r="A115" s="396" t="s">
        <v>668</v>
      </c>
      <c r="B115" s="396" t="s">
        <v>669</v>
      </c>
      <c r="C115" s="396" t="s">
        <v>619</v>
      </c>
      <c r="D115" s="396" t="s">
        <v>591</v>
      </c>
      <c r="E115" s="396" t="s">
        <v>670</v>
      </c>
      <c r="F115" s="396" t="s">
        <v>593</v>
      </c>
      <c r="G115" s="396" t="s">
        <v>79</v>
      </c>
      <c r="H115" s="396" t="s">
        <v>79</v>
      </c>
      <c r="I115" s="33" t="s">
        <v>594</v>
      </c>
      <c r="J115" s="33" t="s">
        <v>595</v>
      </c>
      <c r="K115" s="33" t="s">
        <v>596</v>
      </c>
      <c r="L115" s="33">
        <v>1</v>
      </c>
      <c r="M115" s="396" t="s">
        <v>82</v>
      </c>
      <c r="N115" s="389" t="s">
        <v>671</v>
      </c>
      <c r="O115" s="396" t="s">
        <v>354</v>
      </c>
      <c r="P115" s="396" t="s">
        <v>85</v>
      </c>
      <c r="Q115" s="396" t="s">
        <v>133</v>
      </c>
      <c r="R115" s="396" t="s">
        <v>134</v>
      </c>
      <c r="S115" s="516">
        <f>T115+T118</f>
        <v>980000</v>
      </c>
      <c r="T115" s="516">
        <v>560000</v>
      </c>
      <c r="U115" s="496">
        <f>T115</f>
        <v>560000</v>
      </c>
      <c r="V115" s="396" t="s">
        <v>135</v>
      </c>
      <c r="W115" s="396" t="s">
        <v>135</v>
      </c>
      <c r="X115" s="396" t="s">
        <v>135</v>
      </c>
      <c r="Y115" s="396" t="s">
        <v>135</v>
      </c>
      <c r="Z115" s="396" t="s">
        <v>135</v>
      </c>
      <c r="AA115" s="496">
        <v>240000</v>
      </c>
      <c r="AB115" s="396" t="s">
        <v>87</v>
      </c>
      <c r="AC115" s="396" t="s">
        <v>135</v>
      </c>
      <c r="AD115" s="496">
        <f>U115</f>
        <v>560000</v>
      </c>
      <c r="AE115" s="396" t="s">
        <v>135</v>
      </c>
      <c r="AF115" s="396" t="s">
        <v>135</v>
      </c>
      <c r="AG115" s="518">
        <v>46082</v>
      </c>
      <c r="AH115" s="518">
        <v>46265</v>
      </c>
      <c r="AI115" s="528">
        <v>46087</v>
      </c>
    </row>
    <row r="116" spans="1:35" ht="48" x14ac:dyDescent="0.25">
      <c r="A116" s="396"/>
      <c r="B116" s="396"/>
      <c r="C116" s="396"/>
      <c r="D116" s="396"/>
      <c r="E116" s="396"/>
      <c r="F116" s="396"/>
      <c r="G116" s="396"/>
      <c r="H116" s="396"/>
      <c r="I116" s="33" t="s">
        <v>356</v>
      </c>
      <c r="J116" s="33" t="s">
        <v>357</v>
      </c>
      <c r="K116" s="33" t="s">
        <v>358</v>
      </c>
      <c r="L116" s="33">
        <v>1</v>
      </c>
      <c r="M116" s="396"/>
      <c r="N116" s="507"/>
      <c r="O116" s="396"/>
      <c r="P116" s="396"/>
      <c r="Q116" s="396"/>
      <c r="R116" s="396"/>
      <c r="S116" s="396"/>
      <c r="T116" s="516"/>
      <c r="U116" s="496"/>
      <c r="V116" s="396"/>
      <c r="W116" s="396"/>
      <c r="X116" s="396"/>
      <c r="Y116" s="396"/>
      <c r="Z116" s="396"/>
      <c r="AA116" s="496"/>
      <c r="AB116" s="396"/>
      <c r="AC116" s="396"/>
      <c r="AD116" s="496"/>
      <c r="AE116" s="396"/>
      <c r="AF116" s="396"/>
      <c r="AG116" s="518"/>
      <c r="AH116" s="518"/>
      <c r="AI116" s="507"/>
    </row>
    <row r="117" spans="1:35" ht="60" x14ac:dyDescent="0.25">
      <c r="A117" s="396"/>
      <c r="B117" s="396"/>
      <c r="C117" s="396"/>
      <c r="D117" s="396"/>
      <c r="E117" s="396"/>
      <c r="F117" s="396"/>
      <c r="G117" s="396"/>
      <c r="H117" s="396"/>
      <c r="I117" s="33" t="s">
        <v>622</v>
      </c>
      <c r="J117" s="33" t="s">
        <v>637</v>
      </c>
      <c r="K117" s="33" t="s">
        <v>624</v>
      </c>
      <c r="L117" s="225">
        <v>9000</v>
      </c>
      <c r="M117" s="396"/>
      <c r="N117" s="507"/>
      <c r="O117" s="396"/>
      <c r="P117" s="396"/>
      <c r="Q117" s="396"/>
      <c r="R117" s="396"/>
      <c r="S117" s="396"/>
      <c r="T117" s="516"/>
      <c r="U117" s="496"/>
      <c r="V117" s="396"/>
      <c r="W117" s="396"/>
      <c r="X117" s="396"/>
      <c r="Y117" s="396"/>
      <c r="Z117" s="396"/>
      <c r="AA117" s="496"/>
      <c r="AB117" s="396"/>
      <c r="AC117" s="396"/>
      <c r="AD117" s="496"/>
      <c r="AE117" s="396"/>
      <c r="AF117" s="396"/>
      <c r="AG117" s="518"/>
      <c r="AH117" s="518"/>
      <c r="AI117" s="507"/>
    </row>
    <row r="118" spans="1:35" ht="132" x14ac:dyDescent="0.25">
      <c r="A118" s="396" t="s">
        <v>645</v>
      </c>
      <c r="B118" s="396"/>
      <c r="C118" s="396"/>
      <c r="D118" s="396"/>
      <c r="E118" s="396" t="s">
        <v>672</v>
      </c>
      <c r="F118" s="396" t="s">
        <v>593</v>
      </c>
      <c r="G118" s="396" t="s">
        <v>79</v>
      </c>
      <c r="H118" s="396"/>
      <c r="I118" s="33" t="s">
        <v>594</v>
      </c>
      <c r="J118" s="33" t="s">
        <v>595</v>
      </c>
      <c r="K118" s="33" t="s">
        <v>596</v>
      </c>
      <c r="L118" s="225">
        <v>4</v>
      </c>
      <c r="M118" s="396" t="s">
        <v>82</v>
      </c>
      <c r="N118" s="507"/>
      <c r="O118" s="396" t="s">
        <v>354</v>
      </c>
      <c r="P118" s="396" t="s">
        <v>85</v>
      </c>
      <c r="Q118" s="396" t="s">
        <v>133</v>
      </c>
      <c r="R118" s="396" t="s">
        <v>134</v>
      </c>
      <c r="S118" s="396"/>
      <c r="T118" s="406">
        <v>420000</v>
      </c>
      <c r="U118" s="496">
        <f>T118</f>
        <v>420000</v>
      </c>
      <c r="V118" s="396" t="s">
        <v>135</v>
      </c>
      <c r="W118" s="396" t="s">
        <v>135</v>
      </c>
      <c r="X118" s="396" t="s">
        <v>135</v>
      </c>
      <c r="Y118" s="396" t="s">
        <v>135</v>
      </c>
      <c r="Z118" s="396" t="s">
        <v>135</v>
      </c>
      <c r="AA118" s="496">
        <v>180000</v>
      </c>
      <c r="AB118" s="396" t="s">
        <v>87</v>
      </c>
      <c r="AC118" s="396" t="s">
        <v>135</v>
      </c>
      <c r="AD118" s="496">
        <f>U118</f>
        <v>420000</v>
      </c>
      <c r="AE118" s="396" t="s">
        <v>135</v>
      </c>
      <c r="AF118" s="396" t="s">
        <v>135</v>
      </c>
      <c r="AG118" s="518"/>
      <c r="AH118" s="518"/>
      <c r="AI118" s="507"/>
    </row>
    <row r="119" spans="1:35" x14ac:dyDescent="0.25">
      <c r="A119" s="396"/>
      <c r="B119" s="396"/>
      <c r="C119" s="396"/>
      <c r="D119" s="396"/>
      <c r="E119" s="396"/>
      <c r="F119" s="396"/>
      <c r="G119" s="396"/>
      <c r="H119" s="396"/>
      <c r="I119" s="396" t="s">
        <v>356</v>
      </c>
      <c r="J119" s="396" t="s">
        <v>357</v>
      </c>
      <c r="K119" s="396" t="s">
        <v>358</v>
      </c>
      <c r="L119" s="396">
        <v>1</v>
      </c>
      <c r="M119" s="396"/>
      <c r="N119" s="507"/>
      <c r="O119" s="396"/>
      <c r="P119" s="396"/>
      <c r="Q119" s="396"/>
      <c r="R119" s="396"/>
      <c r="S119" s="396"/>
      <c r="T119" s="396"/>
      <c r="U119" s="496"/>
      <c r="V119" s="396"/>
      <c r="W119" s="396"/>
      <c r="X119" s="396"/>
      <c r="Y119" s="396"/>
      <c r="Z119" s="396"/>
      <c r="AA119" s="496"/>
      <c r="AB119" s="396"/>
      <c r="AC119" s="396"/>
      <c r="AD119" s="496"/>
      <c r="AE119" s="396"/>
      <c r="AF119" s="396"/>
      <c r="AG119" s="518"/>
      <c r="AH119" s="518"/>
      <c r="AI119" s="507"/>
    </row>
    <row r="120" spans="1:35" x14ac:dyDescent="0.25">
      <c r="A120" s="396"/>
      <c r="B120" s="396"/>
      <c r="C120" s="396"/>
      <c r="D120" s="396"/>
      <c r="E120" s="396"/>
      <c r="F120" s="396"/>
      <c r="G120" s="396"/>
      <c r="H120" s="396"/>
      <c r="I120" s="396" t="s">
        <v>622</v>
      </c>
      <c r="J120" s="396" t="s">
        <v>652</v>
      </c>
      <c r="K120" s="396"/>
      <c r="L120" s="396"/>
      <c r="M120" s="396"/>
      <c r="N120" s="507"/>
      <c r="O120" s="396"/>
      <c r="P120" s="396"/>
      <c r="Q120" s="396"/>
      <c r="R120" s="396"/>
      <c r="S120" s="396"/>
      <c r="T120" s="396"/>
      <c r="U120" s="496"/>
      <c r="V120" s="396"/>
      <c r="W120" s="396"/>
      <c r="X120" s="396"/>
      <c r="Y120" s="396"/>
      <c r="Z120" s="396"/>
      <c r="AA120" s="496"/>
      <c r="AB120" s="396"/>
      <c r="AC120" s="396"/>
      <c r="AD120" s="496"/>
      <c r="AE120" s="396"/>
      <c r="AF120" s="396"/>
      <c r="AG120" s="518"/>
      <c r="AH120" s="518"/>
      <c r="AI120" s="507"/>
    </row>
    <row r="121" spans="1:35" ht="108" x14ac:dyDescent="0.25">
      <c r="A121" s="396"/>
      <c r="B121" s="396"/>
      <c r="C121" s="396"/>
      <c r="D121" s="396"/>
      <c r="E121" s="396"/>
      <c r="F121" s="396"/>
      <c r="G121" s="396"/>
      <c r="H121" s="396"/>
      <c r="I121" s="228" t="s">
        <v>443</v>
      </c>
      <c r="J121" s="33" t="s">
        <v>637</v>
      </c>
      <c r="K121" s="228" t="s">
        <v>445</v>
      </c>
      <c r="L121" s="228">
        <v>1200</v>
      </c>
      <c r="M121" s="396"/>
      <c r="N121" s="390"/>
      <c r="O121" s="396"/>
      <c r="P121" s="396"/>
      <c r="Q121" s="396"/>
      <c r="R121" s="396"/>
      <c r="S121" s="396"/>
      <c r="T121" s="396"/>
      <c r="U121" s="496"/>
      <c r="V121" s="396"/>
      <c r="W121" s="396"/>
      <c r="X121" s="396"/>
      <c r="Y121" s="396"/>
      <c r="Z121" s="396"/>
      <c r="AA121" s="496"/>
      <c r="AB121" s="396"/>
      <c r="AC121" s="396"/>
      <c r="AD121" s="496"/>
      <c r="AE121" s="396"/>
      <c r="AF121" s="396"/>
      <c r="AG121" s="518"/>
      <c r="AH121" s="518"/>
      <c r="AI121" s="390"/>
    </row>
    <row r="122" spans="1:35" ht="132" x14ac:dyDescent="0.25">
      <c r="A122" s="396" t="s">
        <v>673</v>
      </c>
      <c r="B122" s="396" t="s">
        <v>674</v>
      </c>
      <c r="C122" s="396" t="s">
        <v>619</v>
      </c>
      <c r="D122" s="396" t="s">
        <v>591</v>
      </c>
      <c r="E122" s="396" t="s">
        <v>675</v>
      </c>
      <c r="F122" s="396" t="s">
        <v>593</v>
      </c>
      <c r="G122" s="396" t="s">
        <v>79</v>
      </c>
      <c r="H122" s="396" t="s">
        <v>79</v>
      </c>
      <c r="I122" s="33" t="s">
        <v>594</v>
      </c>
      <c r="J122" s="33" t="s">
        <v>595</v>
      </c>
      <c r="K122" s="33" t="s">
        <v>596</v>
      </c>
      <c r="L122" s="33">
        <v>4</v>
      </c>
      <c r="M122" s="396" t="s">
        <v>82</v>
      </c>
      <c r="N122" s="396" t="s">
        <v>671</v>
      </c>
      <c r="O122" s="396" t="s">
        <v>354</v>
      </c>
      <c r="P122" s="396" t="s">
        <v>85</v>
      </c>
      <c r="Q122" s="396" t="s">
        <v>133</v>
      </c>
      <c r="R122" s="396" t="s">
        <v>134</v>
      </c>
      <c r="S122" s="516">
        <f>T122</f>
        <v>1120000</v>
      </c>
      <c r="T122" s="516">
        <v>1120000</v>
      </c>
      <c r="U122" s="496">
        <f>T122</f>
        <v>1120000</v>
      </c>
      <c r="V122" s="396" t="s">
        <v>135</v>
      </c>
      <c r="W122" s="396" t="s">
        <v>135</v>
      </c>
      <c r="X122" s="396" t="s">
        <v>135</v>
      </c>
      <c r="Y122" s="396" t="s">
        <v>135</v>
      </c>
      <c r="Z122" s="396" t="s">
        <v>135</v>
      </c>
      <c r="AA122" s="496">
        <v>480000</v>
      </c>
      <c r="AB122" s="396" t="s">
        <v>87</v>
      </c>
      <c r="AC122" s="396" t="s">
        <v>135</v>
      </c>
      <c r="AD122" s="496">
        <f>U122</f>
        <v>1120000</v>
      </c>
      <c r="AE122" s="396" t="s">
        <v>135</v>
      </c>
      <c r="AF122" s="396" t="s">
        <v>135</v>
      </c>
      <c r="AG122" s="518">
        <v>46174</v>
      </c>
      <c r="AH122" s="518">
        <v>46235</v>
      </c>
      <c r="AI122" s="507"/>
    </row>
    <row r="123" spans="1:35" ht="48" x14ac:dyDescent="0.25">
      <c r="A123" s="396"/>
      <c r="B123" s="396"/>
      <c r="C123" s="396"/>
      <c r="D123" s="396"/>
      <c r="E123" s="396"/>
      <c r="F123" s="396"/>
      <c r="G123" s="396"/>
      <c r="H123" s="396"/>
      <c r="I123" s="33" t="s">
        <v>356</v>
      </c>
      <c r="J123" s="33" t="s">
        <v>357</v>
      </c>
      <c r="K123" s="33" t="s">
        <v>358</v>
      </c>
      <c r="L123" s="33">
        <v>1</v>
      </c>
      <c r="M123" s="396"/>
      <c r="N123" s="396"/>
      <c r="O123" s="396"/>
      <c r="P123" s="396"/>
      <c r="Q123" s="396"/>
      <c r="R123" s="396"/>
      <c r="S123" s="396"/>
      <c r="T123" s="516"/>
      <c r="U123" s="496"/>
      <c r="V123" s="396"/>
      <c r="W123" s="396"/>
      <c r="X123" s="396"/>
      <c r="Y123" s="396"/>
      <c r="Z123" s="396"/>
      <c r="AA123" s="496"/>
      <c r="AB123" s="396"/>
      <c r="AC123" s="396"/>
      <c r="AD123" s="496"/>
      <c r="AE123" s="396"/>
      <c r="AF123" s="396"/>
      <c r="AG123" s="518"/>
      <c r="AH123" s="518"/>
      <c r="AI123" s="507"/>
    </row>
    <row r="124" spans="1:35" ht="60" x14ac:dyDescent="0.25">
      <c r="A124" s="396"/>
      <c r="B124" s="396"/>
      <c r="C124" s="396"/>
      <c r="D124" s="396"/>
      <c r="E124" s="396"/>
      <c r="F124" s="396"/>
      <c r="G124" s="396"/>
      <c r="H124" s="396"/>
      <c r="I124" s="33" t="s">
        <v>622</v>
      </c>
      <c r="J124" s="33" t="s">
        <v>637</v>
      </c>
      <c r="K124" s="33" t="s">
        <v>624</v>
      </c>
      <c r="L124" s="225">
        <v>25800</v>
      </c>
      <c r="M124" s="396"/>
      <c r="N124" s="396"/>
      <c r="O124" s="396"/>
      <c r="P124" s="396"/>
      <c r="Q124" s="396"/>
      <c r="R124" s="396"/>
      <c r="S124" s="396"/>
      <c r="T124" s="516"/>
      <c r="U124" s="496"/>
      <c r="V124" s="396"/>
      <c r="W124" s="396"/>
      <c r="X124" s="396"/>
      <c r="Y124" s="396"/>
      <c r="Z124" s="396"/>
      <c r="AA124" s="496"/>
      <c r="AB124" s="396"/>
      <c r="AC124" s="396"/>
      <c r="AD124" s="496"/>
      <c r="AE124" s="396"/>
      <c r="AF124" s="396"/>
      <c r="AG124" s="518"/>
      <c r="AH124" s="518"/>
      <c r="AI124" s="507"/>
    </row>
    <row r="125" spans="1:35" ht="48" x14ac:dyDescent="0.25">
      <c r="A125" s="396" t="s">
        <v>676</v>
      </c>
      <c r="B125" s="396" t="s">
        <v>677</v>
      </c>
      <c r="C125" s="396" t="s">
        <v>619</v>
      </c>
      <c r="D125" s="396" t="s">
        <v>591</v>
      </c>
      <c r="E125" s="396" t="s">
        <v>678</v>
      </c>
      <c r="F125" s="396" t="s">
        <v>593</v>
      </c>
      <c r="G125" s="396" t="s">
        <v>79</v>
      </c>
      <c r="H125" s="396" t="s">
        <v>79</v>
      </c>
      <c r="I125" s="33" t="s">
        <v>356</v>
      </c>
      <c r="J125" s="33" t="s">
        <v>357</v>
      </c>
      <c r="K125" s="33" t="s">
        <v>358</v>
      </c>
      <c r="L125" s="33">
        <v>1</v>
      </c>
      <c r="M125" s="396" t="s">
        <v>82</v>
      </c>
      <c r="N125" s="389" t="s">
        <v>679</v>
      </c>
      <c r="O125" s="396" t="s">
        <v>354</v>
      </c>
      <c r="P125" s="396" t="s">
        <v>85</v>
      </c>
      <c r="Q125" s="396" t="s">
        <v>133</v>
      </c>
      <c r="R125" s="396" t="s">
        <v>134</v>
      </c>
      <c r="S125" s="516">
        <f>T125</f>
        <v>3138304.23</v>
      </c>
      <c r="T125" s="516">
        <v>3138304.23</v>
      </c>
      <c r="U125" s="496">
        <f>T125</f>
        <v>3138304.23</v>
      </c>
      <c r="V125" s="396" t="s">
        <v>135</v>
      </c>
      <c r="W125" s="396" t="s">
        <v>135</v>
      </c>
      <c r="X125" s="396" t="s">
        <v>135</v>
      </c>
      <c r="Y125" s="396" t="s">
        <v>135</v>
      </c>
      <c r="Z125" s="396" t="s">
        <v>135</v>
      </c>
      <c r="AA125" s="496">
        <v>553818.4</v>
      </c>
      <c r="AB125" s="396" t="s">
        <v>87</v>
      </c>
      <c r="AC125" s="396" t="s">
        <v>135</v>
      </c>
      <c r="AD125" s="496">
        <f>U125</f>
        <v>3138304.23</v>
      </c>
      <c r="AE125" s="396" t="s">
        <v>135</v>
      </c>
      <c r="AF125" s="396" t="s">
        <v>135</v>
      </c>
      <c r="AG125" s="518">
        <v>45597</v>
      </c>
      <c r="AH125" s="518">
        <v>45658</v>
      </c>
      <c r="AI125" s="518">
        <v>45617</v>
      </c>
    </row>
    <row r="126" spans="1:35" ht="132" x14ac:dyDescent="0.25">
      <c r="A126" s="396"/>
      <c r="B126" s="396"/>
      <c r="C126" s="396"/>
      <c r="D126" s="396"/>
      <c r="E126" s="396"/>
      <c r="F126" s="396"/>
      <c r="G126" s="396"/>
      <c r="H126" s="396"/>
      <c r="I126" s="33" t="s">
        <v>594</v>
      </c>
      <c r="J126" s="33" t="s">
        <v>595</v>
      </c>
      <c r="K126" s="33" t="s">
        <v>596</v>
      </c>
      <c r="L126" s="33">
        <v>1</v>
      </c>
      <c r="M126" s="396"/>
      <c r="N126" s="507"/>
      <c r="O126" s="396"/>
      <c r="P126" s="396"/>
      <c r="Q126" s="396"/>
      <c r="R126" s="396"/>
      <c r="S126" s="396"/>
      <c r="T126" s="516"/>
      <c r="U126" s="496"/>
      <c r="V126" s="396"/>
      <c r="W126" s="396"/>
      <c r="X126" s="396"/>
      <c r="Y126" s="396"/>
      <c r="Z126" s="396"/>
      <c r="AA126" s="496"/>
      <c r="AB126" s="396"/>
      <c r="AC126" s="396"/>
      <c r="AD126" s="496"/>
      <c r="AE126" s="396"/>
      <c r="AF126" s="396"/>
      <c r="AG126" s="518"/>
      <c r="AH126" s="518"/>
      <c r="AI126" s="518"/>
    </row>
    <row r="127" spans="1:35" ht="96" x14ac:dyDescent="0.25">
      <c r="A127" s="396"/>
      <c r="B127" s="396"/>
      <c r="C127" s="396"/>
      <c r="D127" s="396"/>
      <c r="E127" s="396"/>
      <c r="F127" s="396"/>
      <c r="G127" s="396"/>
      <c r="H127" s="396"/>
      <c r="I127" s="33" t="s">
        <v>680</v>
      </c>
      <c r="J127" s="33" t="s">
        <v>681</v>
      </c>
      <c r="K127" s="33" t="s">
        <v>682</v>
      </c>
      <c r="L127" s="225">
        <v>3500</v>
      </c>
      <c r="M127" s="396"/>
      <c r="N127" s="507"/>
      <c r="O127" s="396"/>
      <c r="P127" s="396"/>
      <c r="Q127" s="396"/>
      <c r="R127" s="396"/>
      <c r="S127" s="396"/>
      <c r="T127" s="516"/>
      <c r="U127" s="496"/>
      <c r="V127" s="396"/>
      <c r="W127" s="396"/>
      <c r="X127" s="396"/>
      <c r="Y127" s="396"/>
      <c r="Z127" s="396"/>
      <c r="AA127" s="496"/>
      <c r="AB127" s="396"/>
      <c r="AC127" s="396"/>
      <c r="AD127" s="496"/>
      <c r="AE127" s="396"/>
      <c r="AF127" s="396"/>
      <c r="AG127" s="518"/>
      <c r="AH127" s="518"/>
      <c r="AI127" s="518"/>
    </row>
    <row r="128" spans="1:35" ht="84" x14ac:dyDescent="0.25">
      <c r="A128" s="396"/>
      <c r="B128" s="396"/>
      <c r="C128" s="396"/>
      <c r="D128" s="396"/>
      <c r="E128" s="396"/>
      <c r="F128" s="396"/>
      <c r="G128" s="396"/>
      <c r="H128" s="396"/>
      <c r="I128" s="33" t="s">
        <v>683</v>
      </c>
      <c r="J128" s="33" t="s">
        <v>138</v>
      </c>
      <c r="K128" s="33" t="s">
        <v>684</v>
      </c>
      <c r="L128" s="225">
        <v>3</v>
      </c>
      <c r="M128" s="396"/>
      <c r="N128" s="507"/>
      <c r="O128" s="396"/>
      <c r="P128" s="396"/>
      <c r="Q128" s="396"/>
      <c r="R128" s="396"/>
      <c r="S128" s="396"/>
      <c r="T128" s="516"/>
      <c r="U128" s="496"/>
      <c r="V128" s="396"/>
      <c r="W128" s="396"/>
      <c r="X128" s="396"/>
      <c r="Y128" s="396"/>
      <c r="Z128" s="396"/>
      <c r="AA128" s="496"/>
      <c r="AB128" s="396"/>
      <c r="AC128" s="396"/>
      <c r="AD128" s="496"/>
      <c r="AE128" s="396"/>
      <c r="AF128" s="396"/>
      <c r="AG128" s="518"/>
      <c r="AH128" s="518"/>
      <c r="AI128" s="518"/>
    </row>
    <row r="129" spans="1:35" ht="60" x14ac:dyDescent="0.25">
      <c r="A129" s="396"/>
      <c r="B129" s="396"/>
      <c r="C129" s="396"/>
      <c r="D129" s="396"/>
      <c r="E129" s="396"/>
      <c r="F129" s="396"/>
      <c r="G129" s="396"/>
      <c r="H129" s="396"/>
      <c r="I129" s="33" t="s">
        <v>622</v>
      </c>
      <c r="J129" s="33" t="s">
        <v>637</v>
      </c>
      <c r="K129" s="33" t="s">
        <v>624</v>
      </c>
      <c r="L129" s="225">
        <v>9337</v>
      </c>
      <c r="M129" s="396"/>
      <c r="N129" s="390"/>
      <c r="O129" s="396"/>
      <c r="P129" s="396"/>
      <c r="Q129" s="396"/>
      <c r="R129" s="396"/>
      <c r="S129" s="396"/>
      <c r="T129" s="516"/>
      <c r="U129" s="496"/>
      <c r="V129" s="396"/>
      <c r="W129" s="396"/>
      <c r="X129" s="396"/>
      <c r="Y129" s="396"/>
      <c r="Z129" s="396"/>
      <c r="AA129" s="496"/>
      <c r="AB129" s="396"/>
      <c r="AC129" s="396"/>
      <c r="AD129" s="496"/>
      <c r="AE129" s="396"/>
      <c r="AF129" s="396"/>
      <c r="AG129" s="518"/>
      <c r="AH129" s="518"/>
      <c r="AI129" s="518"/>
    </row>
    <row r="130" spans="1:35" ht="132" x14ac:dyDescent="0.25">
      <c r="A130" s="389" t="s">
        <v>685</v>
      </c>
      <c r="B130" s="389" t="s">
        <v>686</v>
      </c>
      <c r="C130" s="389" t="s">
        <v>619</v>
      </c>
      <c r="D130" s="389" t="s">
        <v>591</v>
      </c>
      <c r="E130" s="389" t="s">
        <v>687</v>
      </c>
      <c r="F130" s="389" t="s">
        <v>593</v>
      </c>
      <c r="G130" s="389" t="s">
        <v>79</v>
      </c>
      <c r="H130" s="389" t="s">
        <v>79</v>
      </c>
      <c r="I130" s="33" t="s">
        <v>594</v>
      </c>
      <c r="J130" s="33" t="s">
        <v>595</v>
      </c>
      <c r="K130" s="33" t="s">
        <v>596</v>
      </c>
      <c r="L130" s="33">
        <v>0.59</v>
      </c>
      <c r="M130" s="389" t="s">
        <v>82</v>
      </c>
      <c r="N130" s="389" t="s">
        <v>679</v>
      </c>
      <c r="O130" s="389" t="s">
        <v>354</v>
      </c>
      <c r="P130" s="389" t="s">
        <v>85</v>
      </c>
      <c r="Q130" s="389" t="s">
        <v>133</v>
      </c>
      <c r="R130" s="389" t="s">
        <v>134</v>
      </c>
      <c r="S130" s="526">
        <f>T130</f>
        <v>595000</v>
      </c>
      <c r="T130" s="504">
        <v>595000</v>
      </c>
      <c r="U130" s="504">
        <f>T130</f>
        <v>595000</v>
      </c>
      <c r="V130" s="389" t="s">
        <v>135</v>
      </c>
      <c r="W130" s="389" t="s">
        <v>135</v>
      </c>
      <c r="X130" s="389" t="s">
        <v>135</v>
      </c>
      <c r="Y130" s="389" t="s">
        <v>135</v>
      </c>
      <c r="Z130" s="389" t="s">
        <v>135</v>
      </c>
      <c r="AA130" s="504">
        <v>105000</v>
      </c>
      <c r="AB130" s="389" t="s">
        <v>87</v>
      </c>
      <c r="AC130" s="389" t="s">
        <v>135</v>
      </c>
      <c r="AD130" s="504">
        <f>U130</f>
        <v>595000</v>
      </c>
      <c r="AE130" s="389" t="s">
        <v>135</v>
      </c>
      <c r="AF130" s="389" t="s">
        <v>135</v>
      </c>
      <c r="AG130" s="522">
        <v>45689</v>
      </c>
      <c r="AH130" s="522">
        <v>45748</v>
      </c>
      <c r="AI130" s="405">
        <v>45700</v>
      </c>
    </row>
    <row r="131" spans="1:35" ht="60" x14ac:dyDescent="0.25">
      <c r="A131" s="507"/>
      <c r="B131" s="507"/>
      <c r="C131" s="507"/>
      <c r="D131" s="507"/>
      <c r="E131" s="507"/>
      <c r="F131" s="507"/>
      <c r="G131" s="507"/>
      <c r="H131" s="507"/>
      <c r="I131" s="33" t="s">
        <v>622</v>
      </c>
      <c r="J131" s="33" t="s">
        <v>637</v>
      </c>
      <c r="K131" s="33" t="s">
        <v>624</v>
      </c>
      <c r="L131" s="33">
        <v>5926.5</v>
      </c>
      <c r="M131" s="507"/>
      <c r="N131" s="507"/>
      <c r="O131" s="507"/>
      <c r="P131" s="507"/>
      <c r="Q131" s="507"/>
      <c r="R131" s="507"/>
      <c r="S131" s="507"/>
      <c r="T131" s="505"/>
      <c r="U131" s="505"/>
      <c r="V131" s="507"/>
      <c r="W131" s="507"/>
      <c r="X131" s="507"/>
      <c r="Y131" s="507"/>
      <c r="Z131" s="507"/>
      <c r="AA131" s="505"/>
      <c r="AB131" s="507"/>
      <c r="AC131" s="507"/>
      <c r="AD131" s="505"/>
      <c r="AE131" s="507"/>
      <c r="AF131" s="507"/>
      <c r="AG131" s="523"/>
      <c r="AH131" s="523"/>
      <c r="AI131" s="507"/>
    </row>
    <row r="132" spans="1:35" ht="48" x14ac:dyDescent="0.25">
      <c r="A132" s="507"/>
      <c r="B132" s="507"/>
      <c r="C132" s="507"/>
      <c r="D132" s="507"/>
      <c r="E132" s="507"/>
      <c r="F132" s="507"/>
      <c r="G132" s="507"/>
      <c r="H132" s="507"/>
      <c r="I132" s="33" t="s">
        <v>356</v>
      </c>
      <c r="J132" s="33" t="s">
        <v>357</v>
      </c>
      <c r="K132" s="33" t="s">
        <v>358</v>
      </c>
      <c r="L132" s="33">
        <v>1</v>
      </c>
      <c r="M132" s="507"/>
      <c r="N132" s="390"/>
      <c r="O132" s="507"/>
      <c r="P132" s="507"/>
      <c r="Q132" s="390"/>
      <c r="R132" s="507"/>
      <c r="S132" s="507"/>
      <c r="T132" s="505"/>
      <c r="U132" s="505"/>
      <c r="V132" s="507"/>
      <c r="W132" s="507"/>
      <c r="X132" s="507"/>
      <c r="Y132" s="507"/>
      <c r="Z132" s="507"/>
      <c r="AA132" s="505"/>
      <c r="AB132" s="507"/>
      <c r="AC132" s="507"/>
      <c r="AD132" s="505"/>
      <c r="AE132" s="507"/>
      <c r="AF132" s="507"/>
      <c r="AG132" s="523"/>
      <c r="AH132" s="523"/>
      <c r="AI132" s="390"/>
    </row>
    <row r="133" spans="1:35" ht="132" x14ac:dyDescent="0.25">
      <c r="A133" s="389" t="s">
        <v>688</v>
      </c>
      <c r="B133" s="389" t="s">
        <v>689</v>
      </c>
      <c r="C133" s="389" t="s">
        <v>619</v>
      </c>
      <c r="D133" s="389" t="s">
        <v>591</v>
      </c>
      <c r="E133" s="389" t="s">
        <v>690</v>
      </c>
      <c r="F133" s="389" t="s">
        <v>593</v>
      </c>
      <c r="G133" s="389" t="s">
        <v>79</v>
      </c>
      <c r="H133" s="389" t="s">
        <v>79</v>
      </c>
      <c r="I133" s="33" t="s">
        <v>594</v>
      </c>
      <c r="J133" s="33" t="s">
        <v>595</v>
      </c>
      <c r="K133" s="33" t="s">
        <v>596</v>
      </c>
      <c r="L133" s="33">
        <v>6</v>
      </c>
      <c r="M133" s="389" t="s">
        <v>82</v>
      </c>
      <c r="N133" s="389" t="s">
        <v>679</v>
      </c>
      <c r="O133" s="389" t="s">
        <v>354</v>
      </c>
      <c r="P133" s="389" t="s">
        <v>85</v>
      </c>
      <c r="Q133" s="389" t="s">
        <v>133</v>
      </c>
      <c r="R133" s="389" t="s">
        <v>134</v>
      </c>
      <c r="S133" s="526">
        <f>T133+T136+T139</f>
        <v>1224000</v>
      </c>
      <c r="T133" s="504">
        <v>149600</v>
      </c>
      <c r="U133" s="504">
        <f>T133</f>
        <v>149600</v>
      </c>
      <c r="V133" s="389" t="s">
        <v>135</v>
      </c>
      <c r="W133" s="389" t="s">
        <v>135</v>
      </c>
      <c r="X133" s="389" t="s">
        <v>135</v>
      </c>
      <c r="Y133" s="389" t="s">
        <v>135</v>
      </c>
      <c r="Z133" s="389" t="s">
        <v>135</v>
      </c>
      <c r="AA133" s="504">
        <v>26400</v>
      </c>
      <c r="AB133" s="389" t="s">
        <v>87</v>
      </c>
      <c r="AC133" s="389" t="s">
        <v>135</v>
      </c>
      <c r="AD133" s="504">
        <f>U133</f>
        <v>149600</v>
      </c>
      <c r="AE133" s="509" t="s">
        <v>135</v>
      </c>
      <c r="AF133" s="509" t="s">
        <v>135</v>
      </c>
      <c r="AG133" s="509">
        <v>46174</v>
      </c>
      <c r="AH133" s="509">
        <v>46235</v>
      </c>
      <c r="AI133" s="509"/>
    </row>
    <row r="134" spans="1:35" ht="48" x14ac:dyDescent="0.25">
      <c r="A134" s="507"/>
      <c r="B134" s="507"/>
      <c r="C134" s="507"/>
      <c r="D134" s="507"/>
      <c r="E134" s="507"/>
      <c r="F134" s="507"/>
      <c r="G134" s="507"/>
      <c r="H134" s="507"/>
      <c r="I134" s="33" t="s">
        <v>356</v>
      </c>
      <c r="J134" s="33" t="s">
        <v>357</v>
      </c>
      <c r="K134" s="33" t="s">
        <v>358</v>
      </c>
      <c r="L134" s="33">
        <v>1</v>
      </c>
      <c r="M134" s="507"/>
      <c r="N134" s="507"/>
      <c r="O134" s="507"/>
      <c r="P134" s="507"/>
      <c r="Q134" s="507"/>
      <c r="R134" s="507"/>
      <c r="S134" s="507"/>
      <c r="T134" s="505"/>
      <c r="U134" s="505"/>
      <c r="V134" s="507"/>
      <c r="W134" s="507"/>
      <c r="X134" s="507"/>
      <c r="Y134" s="507"/>
      <c r="Z134" s="507"/>
      <c r="AA134" s="505"/>
      <c r="AB134" s="507"/>
      <c r="AC134" s="507"/>
      <c r="AD134" s="505"/>
      <c r="AE134" s="510"/>
      <c r="AF134" s="510"/>
      <c r="AG134" s="510"/>
      <c r="AH134" s="510"/>
      <c r="AI134" s="510"/>
    </row>
    <row r="135" spans="1:35" ht="60" x14ac:dyDescent="0.25">
      <c r="A135" s="507"/>
      <c r="B135" s="507"/>
      <c r="C135" s="507"/>
      <c r="D135" s="507"/>
      <c r="E135" s="390"/>
      <c r="F135" s="507"/>
      <c r="G135" s="507"/>
      <c r="H135" s="507"/>
      <c r="I135" s="33" t="s">
        <v>622</v>
      </c>
      <c r="J135" s="33" t="s">
        <v>637</v>
      </c>
      <c r="K135" s="33" t="s">
        <v>624</v>
      </c>
      <c r="L135" s="34">
        <v>5000</v>
      </c>
      <c r="M135" s="507"/>
      <c r="N135" s="507"/>
      <c r="O135" s="507"/>
      <c r="P135" s="507"/>
      <c r="Q135" s="507"/>
      <c r="R135" s="507"/>
      <c r="S135" s="507"/>
      <c r="T135" s="506"/>
      <c r="U135" s="506"/>
      <c r="V135" s="507"/>
      <c r="W135" s="507"/>
      <c r="X135" s="507"/>
      <c r="Y135" s="507"/>
      <c r="Z135" s="507"/>
      <c r="AA135" s="506"/>
      <c r="AB135" s="507"/>
      <c r="AC135" s="507"/>
      <c r="AD135" s="506"/>
      <c r="AE135" s="510"/>
      <c r="AF135" s="510"/>
      <c r="AG135" s="510"/>
      <c r="AH135" s="510"/>
      <c r="AI135" s="510"/>
    </row>
    <row r="136" spans="1:35" ht="132" x14ac:dyDescent="0.25">
      <c r="A136" s="507"/>
      <c r="B136" s="507"/>
      <c r="C136" s="507"/>
      <c r="D136" s="507"/>
      <c r="E136" s="389" t="s">
        <v>697</v>
      </c>
      <c r="F136" s="507"/>
      <c r="G136" s="507"/>
      <c r="H136" s="507"/>
      <c r="I136" s="33" t="s">
        <v>594</v>
      </c>
      <c r="J136" s="33" t="s">
        <v>595</v>
      </c>
      <c r="K136" s="33" t="s">
        <v>596</v>
      </c>
      <c r="L136" s="33">
        <v>3</v>
      </c>
      <c r="M136" s="507"/>
      <c r="N136" s="507"/>
      <c r="O136" s="507"/>
      <c r="P136" s="507"/>
      <c r="Q136" s="507"/>
      <c r="R136" s="507"/>
      <c r="S136" s="507"/>
      <c r="T136" s="504">
        <v>799850</v>
      </c>
      <c r="U136" s="504">
        <f>T136</f>
        <v>799850</v>
      </c>
      <c r="V136" s="507"/>
      <c r="W136" s="507"/>
      <c r="X136" s="507"/>
      <c r="Y136" s="507"/>
      <c r="Z136" s="507"/>
      <c r="AA136" s="504">
        <v>141150</v>
      </c>
      <c r="AB136" s="507"/>
      <c r="AC136" s="507"/>
      <c r="AD136" s="504">
        <f>U136</f>
        <v>799850</v>
      </c>
      <c r="AE136" s="510"/>
      <c r="AF136" s="510"/>
      <c r="AG136" s="510"/>
      <c r="AH136" s="510"/>
      <c r="AI136" s="510"/>
    </row>
    <row r="137" spans="1:35" ht="60" x14ac:dyDescent="0.25">
      <c r="A137" s="507"/>
      <c r="B137" s="507"/>
      <c r="C137" s="507"/>
      <c r="D137" s="507"/>
      <c r="E137" s="507"/>
      <c r="F137" s="507"/>
      <c r="G137" s="507"/>
      <c r="H137" s="507"/>
      <c r="I137" s="33" t="s">
        <v>622</v>
      </c>
      <c r="J137" s="33" t="s">
        <v>637</v>
      </c>
      <c r="K137" s="33" t="s">
        <v>624</v>
      </c>
      <c r="L137" s="33">
        <v>27500</v>
      </c>
      <c r="M137" s="507"/>
      <c r="N137" s="507"/>
      <c r="O137" s="507"/>
      <c r="P137" s="507"/>
      <c r="Q137" s="507"/>
      <c r="R137" s="507"/>
      <c r="S137" s="507"/>
      <c r="T137" s="505"/>
      <c r="U137" s="505"/>
      <c r="V137" s="507"/>
      <c r="W137" s="507"/>
      <c r="X137" s="507"/>
      <c r="Y137" s="507"/>
      <c r="Z137" s="507"/>
      <c r="AA137" s="505"/>
      <c r="AB137" s="507"/>
      <c r="AC137" s="507"/>
      <c r="AD137" s="505"/>
      <c r="AE137" s="510"/>
      <c r="AF137" s="510"/>
      <c r="AG137" s="510"/>
      <c r="AH137" s="510"/>
      <c r="AI137" s="510"/>
    </row>
    <row r="138" spans="1:35" ht="48" x14ac:dyDescent="0.25">
      <c r="A138" s="507"/>
      <c r="B138" s="507"/>
      <c r="C138" s="507"/>
      <c r="D138" s="507"/>
      <c r="E138" s="507"/>
      <c r="F138" s="507"/>
      <c r="G138" s="507"/>
      <c r="H138" s="507"/>
      <c r="I138" s="223" t="s">
        <v>356</v>
      </c>
      <c r="J138" s="223" t="s">
        <v>357</v>
      </c>
      <c r="K138" s="223" t="s">
        <v>358</v>
      </c>
      <c r="L138" s="223">
        <v>1</v>
      </c>
      <c r="M138" s="507"/>
      <c r="N138" s="507"/>
      <c r="O138" s="507"/>
      <c r="P138" s="507"/>
      <c r="Q138" s="507"/>
      <c r="R138" s="507"/>
      <c r="S138" s="507"/>
      <c r="T138" s="505"/>
      <c r="U138" s="505"/>
      <c r="V138" s="507"/>
      <c r="W138" s="507"/>
      <c r="X138" s="507"/>
      <c r="Y138" s="507"/>
      <c r="Z138" s="507"/>
      <c r="AA138" s="505"/>
      <c r="AB138" s="507"/>
      <c r="AC138" s="507"/>
      <c r="AD138" s="505"/>
      <c r="AE138" s="510"/>
      <c r="AF138" s="510"/>
      <c r="AG138" s="510"/>
      <c r="AH138" s="510"/>
      <c r="AI138" s="510"/>
    </row>
    <row r="139" spans="1:35" ht="132" x14ac:dyDescent="0.25">
      <c r="A139" s="507"/>
      <c r="B139" s="507"/>
      <c r="C139" s="507"/>
      <c r="D139" s="507"/>
      <c r="E139" s="389" t="s">
        <v>696</v>
      </c>
      <c r="F139" s="507"/>
      <c r="G139" s="507"/>
      <c r="H139" s="507"/>
      <c r="I139" s="33" t="s">
        <v>594</v>
      </c>
      <c r="J139" s="33" t="s">
        <v>595</v>
      </c>
      <c r="K139" s="33" t="s">
        <v>596</v>
      </c>
      <c r="L139" s="33">
        <v>1.5679000000000001</v>
      </c>
      <c r="M139" s="507"/>
      <c r="N139" s="507"/>
      <c r="O139" s="507"/>
      <c r="P139" s="507"/>
      <c r="Q139" s="507"/>
      <c r="R139" s="507"/>
      <c r="S139" s="507"/>
      <c r="T139" s="526">
        <v>274550</v>
      </c>
      <c r="U139" s="504">
        <f>T139</f>
        <v>274550</v>
      </c>
      <c r="V139" s="507"/>
      <c r="W139" s="507"/>
      <c r="X139" s="507"/>
      <c r="Y139" s="507"/>
      <c r="Z139" s="507"/>
      <c r="AA139" s="504">
        <v>48450</v>
      </c>
      <c r="AB139" s="507"/>
      <c r="AC139" s="507"/>
      <c r="AD139" s="504">
        <f>U139</f>
        <v>274550</v>
      </c>
      <c r="AE139" s="510"/>
      <c r="AF139" s="510"/>
      <c r="AG139" s="510"/>
      <c r="AH139" s="510"/>
      <c r="AI139" s="510"/>
    </row>
    <row r="140" spans="1:35" ht="48" x14ac:dyDescent="0.25">
      <c r="A140" s="507"/>
      <c r="B140" s="507"/>
      <c r="C140" s="507"/>
      <c r="D140" s="507"/>
      <c r="E140" s="507"/>
      <c r="F140" s="507"/>
      <c r="G140" s="507"/>
      <c r="H140" s="507"/>
      <c r="I140" s="33" t="s">
        <v>356</v>
      </c>
      <c r="J140" s="33" t="s">
        <v>357</v>
      </c>
      <c r="K140" s="33" t="s">
        <v>358</v>
      </c>
      <c r="L140" s="33">
        <v>1</v>
      </c>
      <c r="M140" s="507"/>
      <c r="N140" s="507"/>
      <c r="O140" s="507"/>
      <c r="P140" s="507"/>
      <c r="Q140" s="507"/>
      <c r="R140" s="507"/>
      <c r="S140" s="507"/>
      <c r="T140" s="527"/>
      <c r="U140" s="505"/>
      <c r="V140" s="507"/>
      <c r="W140" s="507"/>
      <c r="X140" s="507"/>
      <c r="Y140" s="507"/>
      <c r="Z140" s="507"/>
      <c r="AA140" s="505"/>
      <c r="AB140" s="507"/>
      <c r="AC140" s="507"/>
      <c r="AD140" s="505"/>
      <c r="AE140" s="510"/>
      <c r="AF140" s="510"/>
      <c r="AG140" s="510"/>
      <c r="AH140" s="510"/>
      <c r="AI140" s="510"/>
    </row>
    <row r="141" spans="1:35" ht="60" x14ac:dyDescent="0.25">
      <c r="A141" s="390"/>
      <c r="B141" s="390"/>
      <c r="C141" s="390"/>
      <c r="D141" s="390"/>
      <c r="E141" s="390"/>
      <c r="F141" s="390"/>
      <c r="G141" s="390"/>
      <c r="H141" s="390"/>
      <c r="I141" s="33" t="s">
        <v>622</v>
      </c>
      <c r="J141" s="33" t="s">
        <v>637</v>
      </c>
      <c r="K141" s="33" t="s">
        <v>624</v>
      </c>
      <c r="L141" s="225">
        <v>15679</v>
      </c>
      <c r="M141" s="390"/>
      <c r="N141" s="390"/>
      <c r="O141" s="390"/>
      <c r="P141" s="390"/>
      <c r="Q141" s="390"/>
      <c r="R141" s="390"/>
      <c r="S141" s="390"/>
      <c r="T141" s="527"/>
      <c r="U141" s="506"/>
      <c r="V141" s="390"/>
      <c r="W141" s="390"/>
      <c r="X141" s="390"/>
      <c r="Y141" s="390"/>
      <c r="Z141" s="390"/>
      <c r="AA141" s="506"/>
      <c r="AB141" s="390"/>
      <c r="AC141" s="390"/>
      <c r="AD141" s="506"/>
      <c r="AE141" s="511"/>
      <c r="AF141" s="511"/>
      <c r="AG141" s="511"/>
      <c r="AH141" s="511"/>
      <c r="AI141" s="511"/>
    </row>
    <row r="142" spans="1:35" ht="132" x14ac:dyDescent="0.25">
      <c r="A142" s="520" t="s">
        <v>691</v>
      </c>
      <c r="B142" s="520" t="s">
        <v>692</v>
      </c>
      <c r="C142" s="520" t="s">
        <v>619</v>
      </c>
      <c r="D142" s="520" t="s">
        <v>591</v>
      </c>
      <c r="E142" s="389" t="s">
        <v>693</v>
      </c>
      <c r="F142" s="520" t="s">
        <v>593</v>
      </c>
      <c r="G142" s="520" t="s">
        <v>79</v>
      </c>
      <c r="H142" s="520" t="s">
        <v>79</v>
      </c>
      <c r="I142" s="33" t="s">
        <v>594</v>
      </c>
      <c r="J142" s="33" t="s">
        <v>595</v>
      </c>
      <c r="K142" s="33" t="s">
        <v>596</v>
      </c>
      <c r="L142" s="225">
        <v>27</v>
      </c>
      <c r="M142" s="520" t="s">
        <v>82</v>
      </c>
      <c r="N142" s="520" t="s">
        <v>679</v>
      </c>
      <c r="O142" s="520" t="s">
        <v>354</v>
      </c>
      <c r="P142" s="520" t="s">
        <v>85</v>
      </c>
      <c r="Q142" s="520" t="s">
        <v>133</v>
      </c>
      <c r="R142" s="520" t="s">
        <v>134</v>
      </c>
      <c r="S142" s="524">
        <f>T142</f>
        <v>1105000</v>
      </c>
      <c r="T142" s="526">
        <v>1105000</v>
      </c>
      <c r="U142" s="504">
        <f>T142</f>
        <v>1105000</v>
      </c>
      <c r="V142" s="520" t="s">
        <v>135</v>
      </c>
      <c r="W142" s="520" t="s">
        <v>135</v>
      </c>
      <c r="X142" s="520" t="s">
        <v>135</v>
      </c>
      <c r="Y142" s="520" t="s">
        <v>135</v>
      </c>
      <c r="Z142" s="520" t="s">
        <v>135</v>
      </c>
      <c r="AA142" s="504">
        <v>195000</v>
      </c>
      <c r="AB142" s="520" t="s">
        <v>87</v>
      </c>
      <c r="AC142" s="520" t="s">
        <v>135</v>
      </c>
      <c r="AD142" s="504">
        <f>U142</f>
        <v>1105000</v>
      </c>
      <c r="AE142" s="520" t="s">
        <v>135</v>
      </c>
      <c r="AF142" s="520" t="s">
        <v>135</v>
      </c>
      <c r="AG142" s="522">
        <v>45717</v>
      </c>
      <c r="AH142" s="522">
        <v>45778</v>
      </c>
      <c r="AI142" s="405">
        <v>45726</v>
      </c>
    </row>
    <row r="143" spans="1:35" ht="48" x14ac:dyDescent="0.25">
      <c r="A143" s="521"/>
      <c r="B143" s="521"/>
      <c r="C143" s="521"/>
      <c r="D143" s="521"/>
      <c r="E143" s="507"/>
      <c r="F143" s="521"/>
      <c r="G143" s="521"/>
      <c r="H143" s="521"/>
      <c r="I143" s="33" t="s">
        <v>356</v>
      </c>
      <c r="J143" s="33" t="s">
        <v>357</v>
      </c>
      <c r="K143" s="33" t="s">
        <v>358</v>
      </c>
      <c r="L143" s="33">
        <v>1</v>
      </c>
      <c r="M143" s="521"/>
      <c r="N143" s="521"/>
      <c r="O143" s="521"/>
      <c r="P143" s="521"/>
      <c r="Q143" s="521"/>
      <c r="R143" s="521"/>
      <c r="S143" s="525"/>
      <c r="T143" s="527"/>
      <c r="U143" s="505"/>
      <c r="V143" s="521"/>
      <c r="W143" s="521"/>
      <c r="X143" s="521"/>
      <c r="Y143" s="521"/>
      <c r="Z143" s="521"/>
      <c r="AA143" s="505"/>
      <c r="AB143" s="521"/>
      <c r="AC143" s="521"/>
      <c r="AD143" s="505"/>
      <c r="AE143" s="521"/>
      <c r="AF143" s="521"/>
      <c r="AG143" s="523"/>
      <c r="AH143" s="523"/>
      <c r="AI143" s="507"/>
    </row>
    <row r="144" spans="1:35" ht="60" x14ac:dyDescent="0.25">
      <c r="A144" s="521"/>
      <c r="B144" s="521"/>
      <c r="C144" s="521"/>
      <c r="D144" s="521"/>
      <c r="E144" s="507"/>
      <c r="F144" s="521"/>
      <c r="G144" s="521"/>
      <c r="H144" s="521"/>
      <c r="I144" s="223" t="s">
        <v>622</v>
      </c>
      <c r="J144" s="223" t="s">
        <v>637</v>
      </c>
      <c r="K144" s="223" t="s">
        <v>624</v>
      </c>
      <c r="L144" s="226">
        <v>270000</v>
      </c>
      <c r="M144" s="521"/>
      <c r="N144" s="521"/>
      <c r="O144" s="521"/>
      <c r="P144" s="521"/>
      <c r="Q144" s="521"/>
      <c r="R144" s="521"/>
      <c r="S144" s="525"/>
      <c r="T144" s="527"/>
      <c r="U144" s="505"/>
      <c r="V144" s="521"/>
      <c r="W144" s="521"/>
      <c r="X144" s="521"/>
      <c r="Y144" s="521"/>
      <c r="Z144" s="521"/>
      <c r="AA144" s="505"/>
      <c r="AB144" s="521"/>
      <c r="AC144" s="521"/>
      <c r="AD144" s="505"/>
      <c r="AE144" s="521"/>
      <c r="AF144" s="521"/>
      <c r="AG144" s="523"/>
      <c r="AH144" s="523"/>
      <c r="AI144" s="507"/>
    </row>
    <row r="145" spans="1:35" ht="48" x14ac:dyDescent="0.25">
      <c r="A145" s="517" t="s">
        <v>694</v>
      </c>
      <c r="B145" s="517" t="s">
        <v>695</v>
      </c>
      <c r="C145" s="517" t="s">
        <v>619</v>
      </c>
      <c r="D145" s="517" t="s">
        <v>591</v>
      </c>
      <c r="E145" s="396" t="s">
        <v>785</v>
      </c>
      <c r="F145" s="517" t="s">
        <v>593</v>
      </c>
      <c r="G145" s="517" t="s">
        <v>79</v>
      </c>
      <c r="H145" s="517" t="s">
        <v>79</v>
      </c>
      <c r="I145" s="33" t="s">
        <v>356</v>
      </c>
      <c r="J145" s="33" t="s">
        <v>357</v>
      </c>
      <c r="K145" s="33" t="s">
        <v>358</v>
      </c>
      <c r="L145" s="33">
        <v>1</v>
      </c>
      <c r="M145" s="517" t="s">
        <v>82</v>
      </c>
      <c r="N145" s="517" t="s">
        <v>679</v>
      </c>
      <c r="O145" s="517" t="s">
        <v>354</v>
      </c>
      <c r="P145" s="517" t="s">
        <v>85</v>
      </c>
      <c r="Q145" s="517" t="s">
        <v>133</v>
      </c>
      <c r="R145" s="517" t="s">
        <v>134</v>
      </c>
      <c r="S145" s="519">
        <f>T145</f>
        <v>1475000</v>
      </c>
      <c r="T145" s="516">
        <v>1475000</v>
      </c>
      <c r="U145" s="496">
        <f>T145</f>
        <v>1475000</v>
      </c>
      <c r="V145" s="517" t="s">
        <v>135</v>
      </c>
      <c r="W145" s="517" t="s">
        <v>135</v>
      </c>
      <c r="X145" s="517" t="s">
        <v>135</v>
      </c>
      <c r="Y145" s="517" t="s">
        <v>135</v>
      </c>
      <c r="Z145" s="517" t="s">
        <v>135</v>
      </c>
      <c r="AA145" s="496">
        <v>260295</v>
      </c>
      <c r="AB145" s="517" t="s">
        <v>87</v>
      </c>
      <c r="AC145" s="517" t="s">
        <v>135</v>
      </c>
      <c r="AD145" s="496">
        <f>U145</f>
        <v>1475000</v>
      </c>
      <c r="AE145" s="517" t="s">
        <v>135</v>
      </c>
      <c r="AF145" s="517" t="s">
        <v>135</v>
      </c>
      <c r="AG145" s="518">
        <v>45809</v>
      </c>
      <c r="AH145" s="518">
        <v>45870</v>
      </c>
      <c r="AI145" s="512">
        <v>45818</v>
      </c>
    </row>
    <row r="146" spans="1:35" ht="132" x14ac:dyDescent="0.25">
      <c r="A146" s="517"/>
      <c r="B146" s="517"/>
      <c r="C146" s="517"/>
      <c r="D146" s="517"/>
      <c r="E146" s="396"/>
      <c r="F146" s="517"/>
      <c r="G146" s="517"/>
      <c r="H146" s="517"/>
      <c r="I146" s="33" t="s">
        <v>594</v>
      </c>
      <c r="J146" s="33" t="s">
        <v>595</v>
      </c>
      <c r="K146" s="33" t="s">
        <v>596</v>
      </c>
      <c r="L146" s="33">
        <v>0.91510000000000002</v>
      </c>
      <c r="M146" s="517"/>
      <c r="N146" s="517"/>
      <c r="O146" s="517"/>
      <c r="P146" s="517"/>
      <c r="Q146" s="517"/>
      <c r="R146" s="517"/>
      <c r="S146" s="519"/>
      <c r="T146" s="516"/>
      <c r="U146" s="496"/>
      <c r="V146" s="517"/>
      <c r="W146" s="517"/>
      <c r="X146" s="517"/>
      <c r="Y146" s="517"/>
      <c r="Z146" s="517"/>
      <c r="AA146" s="496"/>
      <c r="AB146" s="517"/>
      <c r="AC146" s="517"/>
      <c r="AD146" s="496"/>
      <c r="AE146" s="517"/>
      <c r="AF146" s="517"/>
      <c r="AG146" s="518"/>
      <c r="AH146" s="518"/>
      <c r="AI146" s="396"/>
    </row>
    <row r="147" spans="1:35" ht="60" x14ac:dyDescent="0.25">
      <c r="A147" s="517"/>
      <c r="B147" s="517"/>
      <c r="C147" s="517"/>
      <c r="D147" s="517"/>
      <c r="E147" s="396"/>
      <c r="F147" s="517"/>
      <c r="G147" s="517"/>
      <c r="H147" s="517"/>
      <c r="I147" s="33" t="s">
        <v>622</v>
      </c>
      <c r="J147" s="33" t="s">
        <v>637</v>
      </c>
      <c r="K147" s="33" t="s">
        <v>624</v>
      </c>
      <c r="L147" s="225">
        <v>9151</v>
      </c>
      <c r="M147" s="517"/>
      <c r="N147" s="517"/>
      <c r="O147" s="517"/>
      <c r="P147" s="517"/>
      <c r="Q147" s="517"/>
      <c r="R147" s="517"/>
      <c r="S147" s="519"/>
      <c r="T147" s="516"/>
      <c r="U147" s="496"/>
      <c r="V147" s="517"/>
      <c r="W147" s="517"/>
      <c r="X147" s="517"/>
      <c r="Y147" s="517"/>
      <c r="Z147" s="517"/>
      <c r="AA147" s="496"/>
      <c r="AB147" s="517"/>
      <c r="AC147" s="517"/>
      <c r="AD147" s="496"/>
      <c r="AE147" s="517"/>
      <c r="AF147" s="517"/>
      <c r="AG147" s="518"/>
      <c r="AH147" s="518"/>
      <c r="AI147" s="396"/>
    </row>
    <row r="148" spans="1:35" ht="84" x14ac:dyDescent="0.25">
      <c r="A148" s="517"/>
      <c r="B148" s="517"/>
      <c r="C148" s="517"/>
      <c r="D148" s="517"/>
      <c r="E148" s="396"/>
      <c r="F148" s="517"/>
      <c r="G148" s="517"/>
      <c r="H148" s="517"/>
      <c r="I148" s="33" t="s">
        <v>743</v>
      </c>
      <c r="J148" s="33" t="s">
        <v>778</v>
      </c>
      <c r="K148" s="33" t="s">
        <v>682</v>
      </c>
      <c r="L148" s="33">
        <v>300</v>
      </c>
      <c r="M148" s="517"/>
      <c r="N148" s="517"/>
      <c r="O148" s="517"/>
      <c r="P148" s="517"/>
      <c r="Q148" s="517"/>
      <c r="R148" s="517"/>
      <c r="S148" s="519"/>
      <c r="T148" s="516"/>
      <c r="U148" s="496"/>
      <c r="V148" s="517"/>
      <c r="W148" s="517"/>
      <c r="X148" s="517"/>
      <c r="Y148" s="517"/>
      <c r="Z148" s="517"/>
      <c r="AA148" s="496"/>
      <c r="AB148" s="517"/>
      <c r="AC148" s="517"/>
      <c r="AD148" s="496"/>
      <c r="AE148" s="517"/>
      <c r="AF148" s="517"/>
      <c r="AG148" s="518"/>
      <c r="AH148" s="518"/>
      <c r="AI148" s="396"/>
    </row>
    <row r="149" spans="1:35" ht="84" x14ac:dyDescent="0.25">
      <c r="A149" s="517"/>
      <c r="B149" s="517"/>
      <c r="C149" s="517"/>
      <c r="D149" s="517"/>
      <c r="E149" s="396"/>
      <c r="F149" s="517"/>
      <c r="G149" s="517"/>
      <c r="H149" s="517"/>
      <c r="I149" s="33" t="s">
        <v>683</v>
      </c>
      <c r="J149" s="33" t="s">
        <v>779</v>
      </c>
      <c r="K149" s="33" t="s">
        <v>780</v>
      </c>
      <c r="L149" s="225">
        <v>0.36</v>
      </c>
      <c r="M149" s="517"/>
      <c r="N149" s="517"/>
      <c r="O149" s="517"/>
      <c r="P149" s="517"/>
      <c r="Q149" s="517"/>
      <c r="R149" s="517"/>
      <c r="S149" s="519"/>
      <c r="T149" s="516"/>
      <c r="U149" s="496"/>
      <c r="V149" s="517"/>
      <c r="W149" s="517"/>
      <c r="X149" s="517"/>
      <c r="Y149" s="517"/>
      <c r="Z149" s="517"/>
      <c r="AA149" s="496"/>
      <c r="AB149" s="517"/>
      <c r="AC149" s="517"/>
      <c r="AD149" s="496"/>
      <c r="AE149" s="517"/>
      <c r="AF149" s="517"/>
      <c r="AG149" s="518"/>
      <c r="AH149" s="518"/>
      <c r="AI149" s="396"/>
    </row>
    <row r="150" spans="1:35" x14ac:dyDescent="0.25">
      <c r="A150" s="396" t="s">
        <v>698</v>
      </c>
      <c r="B150" s="396" t="s">
        <v>699</v>
      </c>
      <c r="C150" s="389" t="s">
        <v>700</v>
      </c>
      <c r="D150" s="389" t="s">
        <v>348</v>
      </c>
      <c r="E150" s="396" t="s">
        <v>786</v>
      </c>
      <c r="F150" s="396" t="s">
        <v>593</v>
      </c>
      <c r="G150" s="396" t="s">
        <v>79</v>
      </c>
      <c r="H150" s="396" t="s">
        <v>79</v>
      </c>
      <c r="I150" s="389" t="s">
        <v>356</v>
      </c>
      <c r="J150" s="389" t="s">
        <v>357</v>
      </c>
      <c r="K150" s="389" t="s">
        <v>358</v>
      </c>
      <c r="L150" s="389">
        <v>1</v>
      </c>
      <c r="M150" s="396" t="s">
        <v>82</v>
      </c>
      <c r="N150" s="396" t="s">
        <v>701</v>
      </c>
      <c r="O150" s="396" t="s">
        <v>354</v>
      </c>
      <c r="P150" s="396" t="s">
        <v>85</v>
      </c>
      <c r="Q150" s="396" t="s">
        <v>133</v>
      </c>
      <c r="R150" s="396" t="s">
        <v>134</v>
      </c>
      <c r="S150" s="516">
        <v>1530000</v>
      </c>
      <c r="T150" s="516">
        <v>1530000</v>
      </c>
      <c r="U150" s="516">
        <v>1530000</v>
      </c>
      <c r="V150" s="396" t="s">
        <v>135</v>
      </c>
      <c r="W150" s="396" t="s">
        <v>135</v>
      </c>
      <c r="X150" s="396" t="s">
        <v>135</v>
      </c>
      <c r="Y150" s="396" t="s">
        <v>135</v>
      </c>
      <c r="Z150" s="396" t="s">
        <v>135</v>
      </c>
      <c r="AA150" s="496">
        <v>270000</v>
      </c>
      <c r="AB150" s="396" t="s">
        <v>87</v>
      </c>
      <c r="AC150" s="396" t="s">
        <v>135</v>
      </c>
      <c r="AD150" s="496">
        <f>U150</f>
        <v>1530000</v>
      </c>
      <c r="AE150" s="396" t="s">
        <v>135</v>
      </c>
      <c r="AF150" s="396" t="s">
        <v>135</v>
      </c>
      <c r="AG150" s="499">
        <v>45627</v>
      </c>
      <c r="AH150" s="499">
        <v>45689</v>
      </c>
      <c r="AI150" s="512">
        <v>45635</v>
      </c>
    </row>
    <row r="151" spans="1:35" x14ac:dyDescent="0.25">
      <c r="A151" s="396"/>
      <c r="B151" s="396"/>
      <c r="C151" s="507"/>
      <c r="D151" s="507"/>
      <c r="E151" s="396"/>
      <c r="F151" s="396"/>
      <c r="G151" s="396"/>
      <c r="H151" s="396"/>
      <c r="I151" s="390"/>
      <c r="J151" s="390" t="s">
        <v>357</v>
      </c>
      <c r="K151" s="390" t="s">
        <v>358</v>
      </c>
      <c r="L151" s="390">
        <v>1</v>
      </c>
      <c r="M151" s="396"/>
      <c r="N151" s="396"/>
      <c r="O151" s="396"/>
      <c r="P151" s="396"/>
      <c r="Q151" s="396"/>
      <c r="R151" s="396"/>
      <c r="S151" s="496"/>
      <c r="T151" s="496"/>
      <c r="U151" s="496"/>
      <c r="V151" s="396"/>
      <c r="W151" s="396"/>
      <c r="X151" s="396"/>
      <c r="Y151" s="396"/>
      <c r="Z151" s="396"/>
      <c r="AA151" s="496"/>
      <c r="AB151" s="396"/>
      <c r="AC151" s="396"/>
      <c r="AD151" s="496"/>
      <c r="AE151" s="396"/>
      <c r="AF151" s="396"/>
      <c r="AG151" s="499"/>
      <c r="AH151" s="499"/>
      <c r="AI151" s="396"/>
    </row>
    <row r="152" spans="1:35" ht="56.45" customHeight="1" x14ac:dyDescent="0.25">
      <c r="A152" s="396"/>
      <c r="B152" s="396"/>
      <c r="C152" s="390"/>
      <c r="D152" s="390"/>
      <c r="E152" s="396"/>
      <c r="F152" s="396"/>
      <c r="G152" s="396"/>
      <c r="H152" s="396"/>
      <c r="I152" s="33" t="s">
        <v>702</v>
      </c>
      <c r="J152" s="33" t="s">
        <v>360</v>
      </c>
      <c r="K152" s="33" t="s">
        <v>601</v>
      </c>
      <c r="L152" s="34">
        <v>20000</v>
      </c>
      <c r="M152" s="396"/>
      <c r="N152" s="396"/>
      <c r="O152" s="396"/>
      <c r="P152" s="396"/>
      <c r="Q152" s="396"/>
      <c r="R152" s="396"/>
      <c r="S152" s="496"/>
      <c r="T152" s="496"/>
      <c r="U152" s="496"/>
      <c r="V152" s="396"/>
      <c r="W152" s="396"/>
      <c r="X152" s="396"/>
      <c r="Y152" s="396"/>
      <c r="Z152" s="396"/>
      <c r="AA152" s="496"/>
      <c r="AB152" s="396"/>
      <c r="AC152" s="396"/>
      <c r="AD152" s="496"/>
      <c r="AE152" s="396"/>
      <c r="AF152" s="396"/>
      <c r="AG152" s="499"/>
      <c r="AH152" s="499"/>
      <c r="AI152" s="396"/>
    </row>
    <row r="153" spans="1:35" ht="96" x14ac:dyDescent="0.25">
      <c r="A153" s="396" t="s">
        <v>703</v>
      </c>
      <c r="B153" s="396" t="s">
        <v>704</v>
      </c>
      <c r="C153" s="389" t="s">
        <v>700</v>
      </c>
      <c r="D153" s="389" t="s">
        <v>348</v>
      </c>
      <c r="E153" s="396" t="s">
        <v>705</v>
      </c>
      <c r="F153" s="396" t="s">
        <v>593</v>
      </c>
      <c r="G153" s="396" t="s">
        <v>79</v>
      </c>
      <c r="H153" s="396" t="s">
        <v>79</v>
      </c>
      <c r="I153" s="33" t="s">
        <v>706</v>
      </c>
      <c r="J153" s="33" t="s">
        <v>360</v>
      </c>
      <c r="K153" s="33" t="s">
        <v>601</v>
      </c>
      <c r="L153" s="33">
        <v>800</v>
      </c>
      <c r="M153" s="396" t="s">
        <v>82</v>
      </c>
      <c r="N153" s="396" t="s">
        <v>707</v>
      </c>
      <c r="O153" s="396" t="s">
        <v>354</v>
      </c>
      <c r="P153" s="396" t="s">
        <v>85</v>
      </c>
      <c r="Q153" s="396" t="s">
        <v>133</v>
      </c>
      <c r="R153" s="396" t="s">
        <v>134</v>
      </c>
      <c r="S153" s="496">
        <v>500000</v>
      </c>
      <c r="T153" s="496">
        <v>500000</v>
      </c>
      <c r="U153" s="496">
        <v>500000</v>
      </c>
      <c r="V153" s="396" t="s">
        <v>135</v>
      </c>
      <c r="W153" s="396" t="s">
        <v>135</v>
      </c>
      <c r="X153" s="396" t="s">
        <v>135</v>
      </c>
      <c r="Y153" s="396" t="s">
        <v>135</v>
      </c>
      <c r="Z153" s="396" t="s">
        <v>135</v>
      </c>
      <c r="AA153" s="496">
        <v>88236</v>
      </c>
      <c r="AB153" s="396" t="s">
        <v>87</v>
      </c>
      <c r="AC153" s="396" t="s">
        <v>135</v>
      </c>
      <c r="AD153" s="496">
        <f>U153</f>
        <v>500000</v>
      </c>
      <c r="AE153" s="396" t="s">
        <v>135</v>
      </c>
      <c r="AF153" s="396" t="s">
        <v>135</v>
      </c>
      <c r="AG153" s="499">
        <v>45901</v>
      </c>
      <c r="AH153" s="499">
        <v>45962</v>
      </c>
      <c r="AI153" s="512">
        <v>45908</v>
      </c>
    </row>
    <row r="154" spans="1:35" ht="228" x14ac:dyDescent="0.25">
      <c r="A154" s="396"/>
      <c r="B154" s="396"/>
      <c r="C154" s="507"/>
      <c r="D154" s="507"/>
      <c r="E154" s="396"/>
      <c r="F154" s="396"/>
      <c r="G154" s="396"/>
      <c r="H154" s="396"/>
      <c r="I154" s="33" t="s">
        <v>708</v>
      </c>
      <c r="J154" s="33" t="s">
        <v>352</v>
      </c>
      <c r="K154" s="33" t="s">
        <v>624</v>
      </c>
      <c r="L154" s="33">
        <v>120</v>
      </c>
      <c r="M154" s="396"/>
      <c r="N154" s="396"/>
      <c r="O154" s="396"/>
      <c r="P154" s="396"/>
      <c r="Q154" s="396"/>
      <c r="R154" s="396"/>
      <c r="S154" s="496"/>
      <c r="T154" s="496"/>
      <c r="U154" s="496"/>
      <c r="V154" s="396"/>
      <c r="W154" s="396"/>
      <c r="X154" s="396"/>
      <c r="Y154" s="396"/>
      <c r="Z154" s="396"/>
      <c r="AA154" s="496"/>
      <c r="AB154" s="396"/>
      <c r="AC154" s="396"/>
      <c r="AD154" s="496"/>
      <c r="AE154" s="396"/>
      <c r="AF154" s="396"/>
      <c r="AG154" s="499"/>
      <c r="AH154" s="499"/>
      <c r="AI154" s="396"/>
    </row>
    <row r="155" spans="1:35" ht="48" x14ac:dyDescent="0.25">
      <c r="A155" s="396"/>
      <c r="B155" s="396"/>
      <c r="C155" s="390"/>
      <c r="D155" s="390"/>
      <c r="E155" s="396"/>
      <c r="F155" s="396"/>
      <c r="G155" s="396"/>
      <c r="H155" s="396"/>
      <c r="I155" s="33" t="s">
        <v>356</v>
      </c>
      <c r="J155" s="33" t="s">
        <v>357</v>
      </c>
      <c r="K155" s="33" t="s">
        <v>358</v>
      </c>
      <c r="L155" s="33">
        <v>1</v>
      </c>
      <c r="M155" s="396"/>
      <c r="N155" s="396"/>
      <c r="O155" s="396"/>
      <c r="P155" s="396"/>
      <c r="Q155" s="396"/>
      <c r="R155" s="396"/>
      <c r="S155" s="496"/>
      <c r="T155" s="496"/>
      <c r="U155" s="496"/>
      <c r="V155" s="396"/>
      <c r="W155" s="396"/>
      <c r="X155" s="396"/>
      <c r="Y155" s="396"/>
      <c r="Z155" s="396"/>
      <c r="AA155" s="496"/>
      <c r="AB155" s="396"/>
      <c r="AC155" s="396"/>
      <c r="AD155" s="496"/>
      <c r="AE155" s="396"/>
      <c r="AF155" s="396"/>
      <c r="AG155" s="499"/>
      <c r="AH155" s="499"/>
      <c r="AI155" s="396"/>
    </row>
    <row r="156" spans="1:35" ht="132" x14ac:dyDescent="0.25">
      <c r="A156" s="513" t="s">
        <v>711</v>
      </c>
      <c r="B156" s="389" t="s">
        <v>712</v>
      </c>
      <c r="C156" s="389" t="s">
        <v>619</v>
      </c>
      <c r="D156" s="389" t="s">
        <v>591</v>
      </c>
      <c r="E156" s="389" t="s">
        <v>630</v>
      </c>
      <c r="F156" s="389" t="s">
        <v>593</v>
      </c>
      <c r="G156" s="389" t="s">
        <v>79</v>
      </c>
      <c r="H156" s="389" t="s">
        <v>79</v>
      </c>
      <c r="I156" s="33" t="s">
        <v>594</v>
      </c>
      <c r="J156" s="33" t="s">
        <v>595</v>
      </c>
      <c r="K156" s="33" t="s">
        <v>596</v>
      </c>
      <c r="L156" s="33">
        <v>8.9915000000000003</v>
      </c>
      <c r="M156" s="389" t="s">
        <v>82</v>
      </c>
      <c r="N156" s="389" t="s">
        <v>631</v>
      </c>
      <c r="O156" s="504" t="s">
        <v>354</v>
      </c>
      <c r="P156" s="504" t="s">
        <v>85</v>
      </c>
      <c r="Q156" s="504" t="s">
        <v>133</v>
      </c>
      <c r="R156" s="504" t="s">
        <v>134</v>
      </c>
      <c r="S156" s="504">
        <f>T156</f>
        <v>1275000</v>
      </c>
      <c r="T156" s="504">
        <v>1275000</v>
      </c>
      <c r="U156" s="504">
        <f>T156</f>
        <v>1275000</v>
      </c>
      <c r="V156" s="504" t="s">
        <v>135</v>
      </c>
      <c r="W156" s="504" t="s">
        <v>135</v>
      </c>
      <c r="X156" s="504" t="s">
        <v>135</v>
      </c>
      <c r="Y156" s="504" t="s">
        <v>135</v>
      </c>
      <c r="Z156" s="504" t="s">
        <v>135</v>
      </c>
      <c r="AA156" s="504">
        <v>225000</v>
      </c>
      <c r="AB156" s="504" t="s">
        <v>87</v>
      </c>
      <c r="AC156" s="504" t="s">
        <v>135</v>
      </c>
      <c r="AD156" s="504">
        <f>U156</f>
        <v>1275000</v>
      </c>
      <c r="AE156" s="504" t="s">
        <v>135</v>
      </c>
      <c r="AF156" s="504" t="s">
        <v>135</v>
      </c>
      <c r="AG156" s="509">
        <v>45658</v>
      </c>
      <c r="AH156" s="509">
        <v>45719</v>
      </c>
      <c r="AI156" s="512">
        <v>45666</v>
      </c>
    </row>
    <row r="157" spans="1:35" x14ac:dyDescent="0.25">
      <c r="A157" s="514"/>
      <c r="B157" s="507"/>
      <c r="C157" s="507"/>
      <c r="D157" s="507"/>
      <c r="E157" s="507"/>
      <c r="F157" s="507"/>
      <c r="G157" s="507"/>
      <c r="H157" s="507"/>
      <c r="I157" s="389" t="s">
        <v>356</v>
      </c>
      <c r="J157" s="389" t="s">
        <v>357</v>
      </c>
      <c r="K157" s="389" t="s">
        <v>358</v>
      </c>
      <c r="L157" s="389">
        <v>1</v>
      </c>
      <c r="M157" s="507"/>
      <c r="N157" s="507"/>
      <c r="O157" s="505"/>
      <c r="P157" s="505"/>
      <c r="Q157" s="505"/>
      <c r="R157" s="505"/>
      <c r="S157" s="505"/>
      <c r="T157" s="505"/>
      <c r="U157" s="505"/>
      <c r="V157" s="505"/>
      <c r="W157" s="505"/>
      <c r="X157" s="505"/>
      <c r="Y157" s="505"/>
      <c r="Z157" s="505"/>
      <c r="AA157" s="505"/>
      <c r="AB157" s="505"/>
      <c r="AC157" s="505"/>
      <c r="AD157" s="505"/>
      <c r="AE157" s="505"/>
      <c r="AF157" s="505"/>
      <c r="AG157" s="510"/>
      <c r="AH157" s="510"/>
      <c r="AI157" s="396"/>
    </row>
    <row r="158" spans="1:35" x14ac:dyDescent="0.25">
      <c r="A158" s="514"/>
      <c r="B158" s="507"/>
      <c r="C158" s="507"/>
      <c r="D158" s="507"/>
      <c r="E158" s="507"/>
      <c r="F158" s="507"/>
      <c r="G158" s="507"/>
      <c r="H158" s="507"/>
      <c r="I158" s="390"/>
      <c r="J158" s="390"/>
      <c r="K158" s="390"/>
      <c r="L158" s="390"/>
      <c r="M158" s="507"/>
      <c r="N158" s="507"/>
      <c r="O158" s="505"/>
      <c r="P158" s="505"/>
      <c r="Q158" s="505"/>
      <c r="R158" s="505"/>
      <c r="S158" s="505"/>
      <c r="T158" s="505"/>
      <c r="U158" s="505"/>
      <c r="V158" s="505"/>
      <c r="W158" s="505"/>
      <c r="X158" s="505"/>
      <c r="Y158" s="505"/>
      <c r="Z158" s="505"/>
      <c r="AA158" s="505"/>
      <c r="AB158" s="505"/>
      <c r="AC158" s="505"/>
      <c r="AD158" s="505"/>
      <c r="AE158" s="505"/>
      <c r="AF158" s="505"/>
      <c r="AG158" s="510"/>
      <c r="AH158" s="510"/>
      <c r="AI158" s="396"/>
    </row>
    <row r="159" spans="1:35" ht="84" x14ac:dyDescent="0.25">
      <c r="A159" s="515"/>
      <c r="B159" s="390"/>
      <c r="C159" s="390"/>
      <c r="D159" s="390"/>
      <c r="E159" s="390"/>
      <c r="F159" s="390"/>
      <c r="G159" s="390"/>
      <c r="H159" s="390"/>
      <c r="I159" s="228" t="s">
        <v>632</v>
      </c>
      <c r="J159" s="228" t="s">
        <v>623</v>
      </c>
      <c r="K159" s="228" t="s">
        <v>445</v>
      </c>
      <c r="L159" s="233">
        <v>89915</v>
      </c>
      <c r="M159" s="390"/>
      <c r="N159" s="390"/>
      <c r="O159" s="506"/>
      <c r="P159" s="506"/>
      <c r="Q159" s="506"/>
      <c r="R159" s="506"/>
      <c r="S159" s="506"/>
      <c r="T159" s="506"/>
      <c r="U159" s="506"/>
      <c r="V159" s="506"/>
      <c r="W159" s="506"/>
      <c r="X159" s="506"/>
      <c r="Y159" s="506"/>
      <c r="Z159" s="506"/>
      <c r="AA159" s="506"/>
      <c r="AB159" s="506"/>
      <c r="AC159" s="506"/>
      <c r="AD159" s="506"/>
      <c r="AE159" s="506"/>
      <c r="AF159" s="506"/>
      <c r="AG159" s="511"/>
      <c r="AH159" s="511"/>
      <c r="AI159" s="396"/>
    </row>
    <row r="160" spans="1:35" ht="60" x14ac:dyDescent="0.25">
      <c r="A160" s="503" t="s">
        <v>746</v>
      </c>
      <c r="B160" s="501" t="s">
        <v>747</v>
      </c>
      <c r="C160" s="501" t="s">
        <v>647</v>
      </c>
      <c r="D160" s="501" t="s">
        <v>591</v>
      </c>
      <c r="E160" s="501" t="s">
        <v>644</v>
      </c>
      <c r="F160" s="501" t="s">
        <v>593</v>
      </c>
      <c r="G160" s="501" t="s">
        <v>79</v>
      </c>
      <c r="H160" s="501" t="s">
        <v>79</v>
      </c>
      <c r="I160" s="33" t="s">
        <v>622</v>
      </c>
      <c r="J160" s="33" t="s">
        <v>637</v>
      </c>
      <c r="K160" s="33" t="s">
        <v>624</v>
      </c>
      <c r="L160" s="34">
        <v>0</v>
      </c>
      <c r="M160" s="396" t="s">
        <v>82</v>
      </c>
      <c r="N160" s="396" t="s">
        <v>631</v>
      </c>
      <c r="O160" s="496" t="s">
        <v>354</v>
      </c>
      <c r="P160" s="496" t="s">
        <v>85</v>
      </c>
      <c r="Q160" s="496" t="s">
        <v>133</v>
      </c>
      <c r="R160" s="496" t="s">
        <v>134</v>
      </c>
      <c r="S160" s="496">
        <v>0</v>
      </c>
      <c r="T160" s="496">
        <v>0</v>
      </c>
      <c r="U160" s="496">
        <v>0</v>
      </c>
      <c r="V160" s="496" t="s">
        <v>135</v>
      </c>
      <c r="W160" s="496" t="s">
        <v>135</v>
      </c>
      <c r="X160" s="496" t="s">
        <v>135</v>
      </c>
      <c r="Y160" s="496" t="s">
        <v>135</v>
      </c>
      <c r="Z160" s="496" t="s">
        <v>135</v>
      </c>
      <c r="AA160" s="496">
        <v>0</v>
      </c>
      <c r="AB160" s="496">
        <v>0</v>
      </c>
      <c r="AC160" s="496" t="s">
        <v>135</v>
      </c>
      <c r="AD160" s="496">
        <f>U160</f>
        <v>0</v>
      </c>
      <c r="AE160" s="496" t="s">
        <v>135</v>
      </c>
      <c r="AF160" s="496" t="s">
        <v>135</v>
      </c>
      <c r="AG160" s="499">
        <v>46090</v>
      </c>
      <c r="AH160" s="499">
        <v>46173</v>
      </c>
      <c r="AI160" s="500">
        <v>46090</v>
      </c>
    </row>
    <row r="161" spans="1:35" ht="132" x14ac:dyDescent="0.25">
      <c r="A161" s="503"/>
      <c r="B161" s="502"/>
      <c r="C161" s="502"/>
      <c r="D161" s="502"/>
      <c r="E161" s="502"/>
      <c r="F161" s="502"/>
      <c r="G161" s="502"/>
      <c r="H161" s="502"/>
      <c r="I161" s="33" t="s">
        <v>594</v>
      </c>
      <c r="J161" s="33" t="s">
        <v>595</v>
      </c>
      <c r="K161" s="33" t="s">
        <v>596</v>
      </c>
      <c r="L161" s="34">
        <v>0</v>
      </c>
      <c r="M161" s="396"/>
      <c r="N161" s="396"/>
      <c r="O161" s="496"/>
      <c r="P161" s="496"/>
      <c r="Q161" s="496"/>
      <c r="R161" s="496"/>
      <c r="S161" s="496"/>
      <c r="T161" s="496"/>
      <c r="U161" s="496"/>
      <c r="V161" s="496"/>
      <c r="W161" s="496"/>
      <c r="X161" s="496"/>
      <c r="Y161" s="496"/>
      <c r="Z161" s="496"/>
      <c r="AA161" s="496"/>
      <c r="AB161" s="496"/>
      <c r="AC161" s="496"/>
      <c r="AD161" s="496"/>
      <c r="AE161" s="496"/>
      <c r="AF161" s="496"/>
      <c r="AG161" s="499">
        <v>45901</v>
      </c>
      <c r="AH161" s="499">
        <v>45962</v>
      </c>
      <c r="AI161" s="500"/>
    </row>
    <row r="162" spans="1:35" ht="48" x14ac:dyDescent="0.25">
      <c r="A162" s="503"/>
      <c r="B162" s="508"/>
      <c r="C162" s="508"/>
      <c r="D162" s="508"/>
      <c r="E162" s="508"/>
      <c r="F162" s="508"/>
      <c r="G162" s="508"/>
      <c r="H162" s="508"/>
      <c r="I162" s="33" t="s">
        <v>356</v>
      </c>
      <c r="J162" s="33" t="s">
        <v>357</v>
      </c>
      <c r="K162" s="33" t="s">
        <v>358</v>
      </c>
      <c r="L162" s="33">
        <v>0</v>
      </c>
      <c r="M162" s="396"/>
      <c r="N162" s="396"/>
      <c r="O162" s="496"/>
      <c r="P162" s="496"/>
      <c r="Q162" s="496"/>
      <c r="R162" s="496"/>
      <c r="S162" s="496"/>
      <c r="T162" s="496"/>
      <c r="U162" s="496"/>
      <c r="V162" s="496"/>
      <c r="W162" s="496"/>
      <c r="X162" s="496"/>
      <c r="Y162" s="496"/>
      <c r="Z162" s="496"/>
      <c r="AA162" s="496"/>
      <c r="AB162" s="496"/>
      <c r="AC162" s="496"/>
      <c r="AD162" s="496"/>
      <c r="AE162" s="496"/>
      <c r="AF162" s="496"/>
      <c r="AG162" s="499"/>
      <c r="AH162" s="499"/>
      <c r="AI162" s="500"/>
    </row>
    <row r="163" spans="1:35" ht="132" x14ac:dyDescent="0.25">
      <c r="A163" s="389" t="s">
        <v>771</v>
      </c>
      <c r="B163" s="389" t="s">
        <v>772</v>
      </c>
      <c r="C163" s="389" t="s">
        <v>619</v>
      </c>
      <c r="D163" s="389" t="s">
        <v>591</v>
      </c>
      <c r="E163" s="389" t="s">
        <v>656</v>
      </c>
      <c r="F163" s="501" t="s">
        <v>593</v>
      </c>
      <c r="G163" s="501" t="s">
        <v>79</v>
      </c>
      <c r="H163" s="501" t="s">
        <v>79</v>
      </c>
      <c r="I163" s="33" t="s">
        <v>594</v>
      </c>
      <c r="J163" s="33" t="s">
        <v>595</v>
      </c>
      <c r="K163" s="33" t="s">
        <v>596</v>
      </c>
      <c r="L163" s="33">
        <v>3</v>
      </c>
      <c r="M163" s="389" t="s">
        <v>82</v>
      </c>
      <c r="N163" s="396" t="s">
        <v>636</v>
      </c>
      <c r="O163" s="496" t="s">
        <v>354</v>
      </c>
      <c r="P163" s="496" t="s">
        <v>85</v>
      </c>
      <c r="Q163" s="496" t="s">
        <v>133</v>
      </c>
      <c r="R163" s="496" t="s">
        <v>134</v>
      </c>
      <c r="S163" s="504">
        <v>572388.54</v>
      </c>
      <c r="T163" s="504">
        <f>S163</f>
        <v>572388.54</v>
      </c>
      <c r="U163" s="504">
        <f>T163</f>
        <v>572388.54</v>
      </c>
      <c r="V163" s="496" t="s">
        <v>135</v>
      </c>
      <c r="W163" s="496" t="s">
        <v>135</v>
      </c>
      <c r="X163" s="496" t="s">
        <v>135</v>
      </c>
      <c r="Y163" s="496" t="s">
        <v>135</v>
      </c>
      <c r="Z163" s="496" t="s">
        <v>135</v>
      </c>
      <c r="AA163" s="504">
        <v>101009.75</v>
      </c>
      <c r="AB163" s="389" t="s">
        <v>87</v>
      </c>
      <c r="AC163" s="229"/>
      <c r="AD163" s="504">
        <f>U163</f>
        <v>572388.54</v>
      </c>
      <c r="AE163" s="496" t="s">
        <v>135</v>
      </c>
      <c r="AF163" s="496" t="s">
        <v>135</v>
      </c>
      <c r="AG163" s="499">
        <v>46000</v>
      </c>
      <c r="AH163" s="499">
        <v>46265</v>
      </c>
      <c r="AI163" s="500">
        <v>46008</v>
      </c>
    </row>
    <row r="164" spans="1:35" ht="55.5" customHeight="1" x14ac:dyDescent="0.25">
      <c r="A164" s="507"/>
      <c r="B164" s="507"/>
      <c r="C164" s="507"/>
      <c r="D164" s="507"/>
      <c r="E164" s="507"/>
      <c r="F164" s="502"/>
      <c r="G164" s="502"/>
      <c r="H164" s="502"/>
      <c r="I164" s="33" t="s">
        <v>356</v>
      </c>
      <c r="J164" s="33" t="s">
        <v>357</v>
      </c>
      <c r="K164" s="33" t="s">
        <v>358</v>
      </c>
      <c r="L164" s="33">
        <v>1</v>
      </c>
      <c r="M164" s="507"/>
      <c r="N164" s="396"/>
      <c r="O164" s="496"/>
      <c r="P164" s="496"/>
      <c r="Q164" s="496"/>
      <c r="R164" s="496"/>
      <c r="S164" s="505"/>
      <c r="T164" s="505"/>
      <c r="U164" s="505"/>
      <c r="V164" s="496"/>
      <c r="W164" s="496"/>
      <c r="X164" s="496"/>
      <c r="Y164" s="496"/>
      <c r="Z164" s="496"/>
      <c r="AA164" s="505"/>
      <c r="AB164" s="507"/>
      <c r="AC164" s="229"/>
      <c r="AD164" s="505"/>
      <c r="AE164" s="496"/>
      <c r="AF164" s="496"/>
      <c r="AG164" s="499"/>
      <c r="AH164" s="499"/>
      <c r="AI164" s="500"/>
    </row>
    <row r="165" spans="1:35" ht="60" x14ac:dyDescent="0.25">
      <c r="A165" s="390"/>
      <c r="B165" s="390"/>
      <c r="C165" s="390"/>
      <c r="D165" s="390"/>
      <c r="E165" s="390"/>
      <c r="F165" s="508"/>
      <c r="G165" s="508"/>
      <c r="H165" s="508"/>
      <c r="I165" s="33" t="s">
        <v>622</v>
      </c>
      <c r="J165" s="33" t="s">
        <v>637</v>
      </c>
      <c r="K165" s="33" t="s">
        <v>624</v>
      </c>
      <c r="L165" s="227">
        <v>30000</v>
      </c>
      <c r="M165" s="390"/>
      <c r="N165" s="396"/>
      <c r="O165" s="496"/>
      <c r="P165" s="496"/>
      <c r="Q165" s="496"/>
      <c r="R165" s="496"/>
      <c r="S165" s="506"/>
      <c r="T165" s="506"/>
      <c r="U165" s="506"/>
      <c r="V165" s="496"/>
      <c r="W165" s="496"/>
      <c r="X165" s="496"/>
      <c r="Y165" s="496"/>
      <c r="Z165" s="496"/>
      <c r="AA165" s="506"/>
      <c r="AB165" s="390"/>
      <c r="AC165" s="229"/>
      <c r="AD165" s="506"/>
      <c r="AE165" s="496"/>
      <c r="AF165" s="496"/>
      <c r="AG165" s="499"/>
      <c r="AH165" s="499"/>
      <c r="AI165" s="500"/>
    </row>
    <row r="166" spans="1:35" ht="108" customHeight="1" x14ac:dyDescent="0.25">
      <c r="A166" s="503" t="s">
        <v>787</v>
      </c>
      <c r="B166" s="501" t="s">
        <v>747</v>
      </c>
      <c r="C166" s="501" t="s">
        <v>647</v>
      </c>
      <c r="D166" s="501" t="s">
        <v>348</v>
      </c>
      <c r="E166" s="501" t="s">
        <v>644</v>
      </c>
      <c r="F166" s="501" t="s">
        <v>593</v>
      </c>
      <c r="G166" s="501" t="s">
        <v>79</v>
      </c>
      <c r="H166" s="501" t="s">
        <v>79</v>
      </c>
      <c r="I166" s="33" t="s">
        <v>702</v>
      </c>
      <c r="J166" s="33" t="s">
        <v>360</v>
      </c>
      <c r="K166" s="33" t="s">
        <v>788</v>
      </c>
      <c r="L166" s="34">
        <v>2000</v>
      </c>
      <c r="M166" s="396" t="s">
        <v>82</v>
      </c>
      <c r="N166" s="396" t="s">
        <v>631</v>
      </c>
      <c r="O166" s="496" t="s">
        <v>354</v>
      </c>
      <c r="P166" s="496" t="s">
        <v>85</v>
      </c>
      <c r="Q166" s="496" t="s">
        <v>133</v>
      </c>
      <c r="R166" s="496" t="s">
        <v>134</v>
      </c>
      <c r="S166" s="496">
        <f>T166</f>
        <v>223658</v>
      </c>
      <c r="T166" s="496">
        <v>223658</v>
      </c>
      <c r="U166" s="496">
        <f>T166</f>
        <v>223658</v>
      </c>
      <c r="V166" s="496" t="s">
        <v>135</v>
      </c>
      <c r="W166" s="496" t="s">
        <v>135</v>
      </c>
      <c r="X166" s="496" t="s">
        <v>135</v>
      </c>
      <c r="Y166" s="496" t="s">
        <v>135</v>
      </c>
      <c r="Z166" s="496" t="s">
        <v>135</v>
      </c>
      <c r="AA166" s="496">
        <v>39470</v>
      </c>
      <c r="AB166" s="496" t="s">
        <v>87</v>
      </c>
      <c r="AC166" s="496" t="s">
        <v>135</v>
      </c>
      <c r="AD166" s="496">
        <f>U166</f>
        <v>223658</v>
      </c>
      <c r="AE166" s="496" t="s">
        <v>135</v>
      </c>
      <c r="AF166" s="496" t="s">
        <v>135</v>
      </c>
      <c r="AG166" s="499">
        <v>46121</v>
      </c>
      <c r="AH166" s="499">
        <v>46173</v>
      </c>
      <c r="AI166" s="500">
        <v>46133</v>
      </c>
    </row>
    <row r="167" spans="1:35" ht="118.5" customHeight="1" x14ac:dyDescent="0.25">
      <c r="A167" s="503"/>
      <c r="B167" s="502"/>
      <c r="C167" s="502"/>
      <c r="D167" s="502"/>
      <c r="E167" s="502"/>
      <c r="F167" s="502"/>
      <c r="G167" s="502"/>
      <c r="H167" s="502"/>
      <c r="I167" s="33" t="s">
        <v>356</v>
      </c>
      <c r="J167" s="33" t="s">
        <v>357</v>
      </c>
      <c r="K167" s="33" t="s">
        <v>358</v>
      </c>
      <c r="L167" s="33">
        <v>1</v>
      </c>
      <c r="M167" s="396"/>
      <c r="N167" s="396"/>
      <c r="O167" s="496"/>
      <c r="P167" s="496"/>
      <c r="Q167" s="496"/>
      <c r="R167" s="496"/>
      <c r="S167" s="496"/>
      <c r="T167" s="496"/>
      <c r="U167" s="496"/>
      <c r="V167" s="496"/>
      <c r="W167" s="496"/>
      <c r="X167" s="496"/>
      <c r="Y167" s="496"/>
      <c r="Z167" s="496"/>
      <c r="AA167" s="496"/>
      <c r="AB167" s="496"/>
      <c r="AC167" s="496"/>
      <c r="AD167" s="496"/>
      <c r="AE167" s="496"/>
      <c r="AF167" s="496"/>
      <c r="AG167" s="499">
        <v>45901</v>
      </c>
      <c r="AH167" s="499">
        <v>45962</v>
      </c>
      <c r="AI167" s="500"/>
    </row>
    <row r="168" spans="1:35" ht="69" customHeight="1" x14ac:dyDescent="0.25">
      <c r="A168" s="396" t="s">
        <v>789</v>
      </c>
      <c r="B168" s="396" t="s">
        <v>790</v>
      </c>
      <c r="C168" s="396" t="s">
        <v>347</v>
      </c>
      <c r="D168" s="396" t="s">
        <v>348</v>
      </c>
      <c r="E168" s="396" t="s">
        <v>791</v>
      </c>
      <c r="F168" s="396" t="s">
        <v>350</v>
      </c>
      <c r="G168" s="396" t="s">
        <v>79</v>
      </c>
      <c r="H168" s="396" t="s">
        <v>79</v>
      </c>
      <c r="I168" s="33" t="s">
        <v>356</v>
      </c>
      <c r="J168" s="33" t="s">
        <v>357</v>
      </c>
      <c r="K168" s="33" t="s">
        <v>358</v>
      </c>
      <c r="L168" s="33">
        <v>1</v>
      </c>
      <c r="M168" s="396" t="s">
        <v>82</v>
      </c>
      <c r="N168" s="396" t="s">
        <v>94</v>
      </c>
      <c r="O168" s="396" t="s">
        <v>354</v>
      </c>
      <c r="P168" s="396" t="s">
        <v>85</v>
      </c>
      <c r="Q168" s="396" t="s">
        <v>133</v>
      </c>
      <c r="R168" s="396" t="s">
        <v>134</v>
      </c>
      <c r="S168" s="498">
        <f>+T168</f>
        <v>20000</v>
      </c>
      <c r="T168" s="498">
        <v>20000</v>
      </c>
      <c r="U168" s="498">
        <f>+T168</f>
        <v>20000</v>
      </c>
      <c r="V168" s="497" t="s">
        <v>135</v>
      </c>
      <c r="W168" s="497" t="s">
        <v>135</v>
      </c>
      <c r="X168" s="497" t="s">
        <v>135</v>
      </c>
      <c r="Y168" s="497" t="s">
        <v>135</v>
      </c>
      <c r="Z168" s="497" t="s">
        <v>135</v>
      </c>
      <c r="AA168" s="498">
        <v>4580000</v>
      </c>
      <c r="AB168" s="396" t="s">
        <v>87</v>
      </c>
      <c r="AC168" s="396" t="s">
        <v>135</v>
      </c>
      <c r="AD168" s="496">
        <f>U168</f>
        <v>20000</v>
      </c>
      <c r="AE168" s="396" t="s">
        <v>135</v>
      </c>
      <c r="AF168" s="396" t="s">
        <v>135</v>
      </c>
      <c r="AG168" s="495" t="s">
        <v>792</v>
      </c>
      <c r="AH168" s="495" t="s">
        <v>793</v>
      </c>
      <c r="AI168" s="495"/>
    </row>
    <row r="169" spans="1:35" ht="95.25" customHeight="1" x14ac:dyDescent="0.25">
      <c r="A169" s="396"/>
      <c r="B169" s="396"/>
      <c r="C169" s="396"/>
      <c r="D169" s="396"/>
      <c r="E169" s="396"/>
      <c r="F169" s="396"/>
      <c r="G169" s="396"/>
      <c r="H169" s="396"/>
      <c r="I169" s="33" t="s">
        <v>359</v>
      </c>
      <c r="J169" s="33" t="s">
        <v>360</v>
      </c>
      <c r="K169" s="33" t="s">
        <v>361</v>
      </c>
      <c r="L169" s="225">
        <v>82412</v>
      </c>
      <c r="M169" s="396"/>
      <c r="N169" s="396"/>
      <c r="O169" s="396"/>
      <c r="P169" s="396"/>
      <c r="Q169" s="396"/>
      <c r="R169" s="396"/>
      <c r="S169" s="498"/>
      <c r="T169" s="498"/>
      <c r="U169" s="498"/>
      <c r="V169" s="497"/>
      <c r="W169" s="497"/>
      <c r="X169" s="497"/>
      <c r="Y169" s="497"/>
      <c r="Z169" s="497"/>
      <c r="AA169" s="498"/>
      <c r="AB169" s="396"/>
      <c r="AC169" s="396"/>
      <c r="AD169" s="496"/>
      <c r="AE169" s="396"/>
      <c r="AF169" s="396"/>
      <c r="AG169" s="495"/>
      <c r="AH169" s="495"/>
      <c r="AI169" s="495"/>
    </row>
    <row r="171" spans="1:35" x14ac:dyDescent="0.25">
      <c r="U171" s="243"/>
    </row>
  </sheetData>
  <mergeCells count="1208">
    <mergeCell ref="E1:E2"/>
    <mergeCell ref="F1:F2"/>
    <mergeCell ref="AI1:AI2"/>
    <mergeCell ref="A4:A9"/>
    <mergeCell ref="B4:B9"/>
    <mergeCell ref="C4:C9"/>
    <mergeCell ref="D4:D9"/>
    <mergeCell ref="E4:E6"/>
    <mergeCell ref="F4:F9"/>
    <mergeCell ref="G4:G9"/>
    <mergeCell ref="H4:H9"/>
    <mergeCell ref="M4:M6"/>
    <mergeCell ref="AA1:AA2"/>
    <mergeCell ref="AB1:AB2"/>
    <mergeCell ref="AC1:AE1"/>
    <mergeCell ref="AF1:AF2"/>
    <mergeCell ref="AG1:AG2"/>
    <mergeCell ref="AH1:AH2"/>
    <mergeCell ref="P1:P2"/>
    <mergeCell ref="Q1:Q2"/>
    <mergeCell ref="R1:R2"/>
    <mergeCell ref="S1:S2"/>
    <mergeCell ref="T1:T2"/>
    <mergeCell ref="U1:Z1"/>
    <mergeCell ref="G1:G2"/>
    <mergeCell ref="H1:H2"/>
    <mergeCell ref="I1:L1"/>
    <mergeCell ref="M1:M2"/>
    <mergeCell ref="N1:N2"/>
    <mergeCell ref="O1:O2"/>
    <mergeCell ref="A1:A2"/>
    <mergeCell ref="B1:B2"/>
    <mergeCell ref="C1:C2"/>
    <mergeCell ref="D1:D2"/>
    <mergeCell ref="AF4:AF6"/>
    <mergeCell ref="AG4:AG9"/>
    <mergeCell ref="AH4:AH9"/>
    <mergeCell ref="AI4:AI9"/>
    <mergeCell ref="E7:E9"/>
    <mergeCell ref="M7:M9"/>
    <mergeCell ref="O7:O9"/>
    <mergeCell ref="P7:P9"/>
    <mergeCell ref="Q7:Q9"/>
    <mergeCell ref="R7:R9"/>
    <mergeCell ref="Z4:Z6"/>
    <mergeCell ref="AA4:AA6"/>
    <mergeCell ref="AB4:AB6"/>
    <mergeCell ref="AC4:AC6"/>
    <mergeCell ref="AD4:AD6"/>
    <mergeCell ref="AE4:AE6"/>
    <mergeCell ref="T4:T6"/>
    <mergeCell ref="U4:U6"/>
    <mergeCell ref="V4:V6"/>
    <mergeCell ref="W4:W6"/>
    <mergeCell ref="X4:X6"/>
    <mergeCell ref="Y4:Y6"/>
    <mergeCell ref="N4:N9"/>
    <mergeCell ref="O4:O6"/>
    <mergeCell ref="P4:P6"/>
    <mergeCell ref="Q4:Q6"/>
    <mergeCell ref="R4:R6"/>
    <mergeCell ref="S4:S9"/>
    <mergeCell ref="R10:R11"/>
    <mergeCell ref="S10:S19"/>
    <mergeCell ref="AF7:AF9"/>
    <mergeCell ref="A10:A19"/>
    <mergeCell ref="B10:B19"/>
    <mergeCell ref="C10:C19"/>
    <mergeCell ref="D10:D19"/>
    <mergeCell ref="E10:E11"/>
    <mergeCell ref="F10:F19"/>
    <mergeCell ref="G10:G19"/>
    <mergeCell ref="H10:H19"/>
    <mergeCell ref="M10:M11"/>
    <mergeCell ref="Z7:Z9"/>
    <mergeCell ref="AA7:AA9"/>
    <mergeCell ref="AB7:AB9"/>
    <mergeCell ref="AC7:AC9"/>
    <mergeCell ref="AD7:AD9"/>
    <mergeCell ref="AE7:AE9"/>
    <mergeCell ref="T7:T9"/>
    <mergeCell ref="U7:U9"/>
    <mergeCell ref="V7:V9"/>
    <mergeCell ref="W7:W9"/>
    <mergeCell ref="X7:X9"/>
    <mergeCell ref="Y7:Y9"/>
    <mergeCell ref="T12:T14"/>
    <mergeCell ref="U12:U14"/>
    <mergeCell ref="V12:V14"/>
    <mergeCell ref="W12:W14"/>
    <mergeCell ref="X12:X14"/>
    <mergeCell ref="Y12:Y14"/>
    <mergeCell ref="AF10:AF11"/>
    <mergeCell ref="AG10:AG19"/>
    <mergeCell ref="AH10:AH19"/>
    <mergeCell ref="AI10:AI19"/>
    <mergeCell ref="E12:E14"/>
    <mergeCell ref="M12:M14"/>
    <mergeCell ref="O12:O14"/>
    <mergeCell ref="P12:P14"/>
    <mergeCell ref="Q12:Q14"/>
    <mergeCell ref="R12:R14"/>
    <mergeCell ref="Z10:Z11"/>
    <mergeCell ref="AA10:AA11"/>
    <mergeCell ref="AB10:AB11"/>
    <mergeCell ref="AC10:AC11"/>
    <mergeCell ref="AD10:AD11"/>
    <mergeCell ref="AE10:AE11"/>
    <mergeCell ref="T10:T11"/>
    <mergeCell ref="U10:U11"/>
    <mergeCell ref="V10:V11"/>
    <mergeCell ref="W10:W11"/>
    <mergeCell ref="X10:X11"/>
    <mergeCell ref="Y10:Y11"/>
    <mergeCell ref="N10:N19"/>
    <mergeCell ref="O10:O11"/>
    <mergeCell ref="P10:P11"/>
    <mergeCell ref="Q10:Q11"/>
    <mergeCell ref="AC15:AC16"/>
    <mergeCell ref="AD15:AD16"/>
    <mergeCell ref="AE15:AE16"/>
    <mergeCell ref="AF15:AF16"/>
    <mergeCell ref="E17:E19"/>
    <mergeCell ref="M17:M19"/>
    <mergeCell ref="O17:O19"/>
    <mergeCell ref="P17:P19"/>
    <mergeCell ref="Q17:Q19"/>
    <mergeCell ref="R17:R19"/>
    <mergeCell ref="W15:W16"/>
    <mergeCell ref="X15:X16"/>
    <mergeCell ref="Y15:Y16"/>
    <mergeCell ref="Z15:Z16"/>
    <mergeCell ref="AA15:AA16"/>
    <mergeCell ref="AB15:AB16"/>
    <mergeCell ref="AF12:AF14"/>
    <mergeCell ref="E15:E16"/>
    <mergeCell ref="M15:M16"/>
    <mergeCell ref="O15:O16"/>
    <mergeCell ref="P15:P16"/>
    <mergeCell ref="Q15:Q16"/>
    <mergeCell ref="R15:R16"/>
    <mergeCell ref="T15:T16"/>
    <mergeCell ref="U15:U16"/>
    <mergeCell ref="V15:V16"/>
    <mergeCell ref="Z12:Z14"/>
    <mergeCell ref="AA12:AA14"/>
    <mergeCell ref="AB12:AB14"/>
    <mergeCell ref="AC12:AC14"/>
    <mergeCell ref="AD12:AD14"/>
    <mergeCell ref="AE12:AE14"/>
    <mergeCell ref="AF17:AF19"/>
    <mergeCell ref="A20:A23"/>
    <mergeCell ref="B20:B23"/>
    <mergeCell ref="C20:C23"/>
    <mergeCell ref="D20:D23"/>
    <mergeCell ref="E20:E21"/>
    <mergeCell ref="F20:F23"/>
    <mergeCell ref="G20:G23"/>
    <mergeCell ref="H20:H23"/>
    <mergeCell ref="M20:M21"/>
    <mergeCell ref="Z17:Z19"/>
    <mergeCell ref="AA17:AA19"/>
    <mergeCell ref="AB17:AB19"/>
    <mergeCell ref="AC17:AC19"/>
    <mergeCell ref="AD17:AD19"/>
    <mergeCell ref="AE17:AE19"/>
    <mergeCell ref="T17:T19"/>
    <mergeCell ref="U17:U19"/>
    <mergeCell ref="V17:V19"/>
    <mergeCell ref="W17:W19"/>
    <mergeCell ref="X17:X19"/>
    <mergeCell ref="Y17:Y19"/>
    <mergeCell ref="AF20:AF21"/>
    <mergeCell ref="AG20:AG23"/>
    <mergeCell ref="AH20:AH23"/>
    <mergeCell ref="AI20:AI23"/>
    <mergeCell ref="E22:E23"/>
    <mergeCell ref="M22:M23"/>
    <mergeCell ref="O22:O23"/>
    <mergeCell ref="P22:P23"/>
    <mergeCell ref="Q22:Q23"/>
    <mergeCell ref="R22:R23"/>
    <mergeCell ref="Z20:Z21"/>
    <mergeCell ref="AA20:AA21"/>
    <mergeCell ref="AB20:AB21"/>
    <mergeCell ref="AC20:AC21"/>
    <mergeCell ref="AD20:AD21"/>
    <mergeCell ref="AE20:AE21"/>
    <mergeCell ref="T20:T21"/>
    <mergeCell ref="U20:U21"/>
    <mergeCell ref="V20:V21"/>
    <mergeCell ref="W20:W21"/>
    <mergeCell ref="X20:X21"/>
    <mergeCell ref="Y20:Y21"/>
    <mergeCell ref="N20:N23"/>
    <mergeCell ref="O20:O21"/>
    <mergeCell ref="P20:P21"/>
    <mergeCell ref="Q20:Q21"/>
    <mergeCell ref="R20:R21"/>
    <mergeCell ref="S20:S23"/>
    <mergeCell ref="AF22:AF23"/>
    <mergeCell ref="A24:A29"/>
    <mergeCell ref="B24:B29"/>
    <mergeCell ref="C24:C29"/>
    <mergeCell ref="D24:D29"/>
    <mergeCell ref="E24:E26"/>
    <mergeCell ref="F24:F29"/>
    <mergeCell ref="G24:G29"/>
    <mergeCell ref="H24:H29"/>
    <mergeCell ref="M24:M26"/>
    <mergeCell ref="Z22:Z23"/>
    <mergeCell ref="AA22:AA23"/>
    <mergeCell ref="AB22:AB23"/>
    <mergeCell ref="AC22:AC23"/>
    <mergeCell ref="AD22:AD23"/>
    <mergeCell ref="AE22:AE23"/>
    <mergeCell ref="T22:T23"/>
    <mergeCell ref="U22:U23"/>
    <mergeCell ref="V22:V23"/>
    <mergeCell ref="W22:W23"/>
    <mergeCell ref="X22:X23"/>
    <mergeCell ref="Y22:Y23"/>
    <mergeCell ref="AF24:AF26"/>
    <mergeCell ref="AG24:AG29"/>
    <mergeCell ref="AH24:AH29"/>
    <mergeCell ref="AI24:AI29"/>
    <mergeCell ref="I25:I26"/>
    <mergeCell ref="J25:J26"/>
    <mergeCell ref="K25:K26"/>
    <mergeCell ref="L25:L26"/>
    <mergeCell ref="R27:R29"/>
    <mergeCell ref="T27:T29"/>
    <mergeCell ref="Z24:Z26"/>
    <mergeCell ref="AA24:AA26"/>
    <mergeCell ref="AB24:AB26"/>
    <mergeCell ref="AC24:AC26"/>
    <mergeCell ref="AD24:AD26"/>
    <mergeCell ref="AE24:AE26"/>
    <mergeCell ref="T24:T26"/>
    <mergeCell ref="U24:U26"/>
    <mergeCell ref="V24:V26"/>
    <mergeCell ref="W24:W26"/>
    <mergeCell ref="X24:X26"/>
    <mergeCell ref="Y24:Y26"/>
    <mergeCell ref="N24:N26"/>
    <mergeCell ref="O24:O26"/>
    <mergeCell ref="P24:P26"/>
    <mergeCell ref="Q24:Q26"/>
    <mergeCell ref="R24:R26"/>
    <mergeCell ref="S24:S29"/>
    <mergeCell ref="AA27:AA29"/>
    <mergeCell ref="AB27:AB29"/>
    <mergeCell ref="AC27:AC29"/>
    <mergeCell ref="AD27:AD29"/>
    <mergeCell ref="AE27:AE29"/>
    <mergeCell ref="AF27:AF29"/>
    <mergeCell ref="U27:U29"/>
    <mergeCell ref="V27:V29"/>
    <mergeCell ref="W27:W29"/>
    <mergeCell ref="X27:X29"/>
    <mergeCell ref="Y27:Y29"/>
    <mergeCell ref="Z27:Z29"/>
    <mergeCell ref="E27:E29"/>
    <mergeCell ref="M27:M29"/>
    <mergeCell ref="N27:N29"/>
    <mergeCell ref="O27:O29"/>
    <mergeCell ref="P27:P29"/>
    <mergeCell ref="Q27:Q29"/>
    <mergeCell ref="I28:I29"/>
    <mergeCell ref="J28:J29"/>
    <mergeCell ref="K28:K29"/>
    <mergeCell ref="L28:L29"/>
    <mergeCell ref="AB30:AB32"/>
    <mergeCell ref="Q30:Q32"/>
    <mergeCell ref="R30:R32"/>
    <mergeCell ref="S30:S35"/>
    <mergeCell ref="T30:T32"/>
    <mergeCell ref="U30:U32"/>
    <mergeCell ref="V30:V32"/>
    <mergeCell ref="Q33:Q35"/>
    <mergeCell ref="R33:R35"/>
    <mergeCell ref="T33:T35"/>
    <mergeCell ref="U33:U35"/>
    <mergeCell ref="G30:G35"/>
    <mergeCell ref="H30:H35"/>
    <mergeCell ref="M30:M32"/>
    <mergeCell ref="N30:N32"/>
    <mergeCell ref="O30:O32"/>
    <mergeCell ref="P30:P32"/>
    <mergeCell ref="AE33:AE35"/>
    <mergeCell ref="AF33:AF35"/>
    <mergeCell ref="I34:I35"/>
    <mergeCell ref="J34:J35"/>
    <mergeCell ref="K34:K35"/>
    <mergeCell ref="L34:L35"/>
    <mergeCell ref="V33:V35"/>
    <mergeCell ref="W33:W35"/>
    <mergeCell ref="X33:X35"/>
    <mergeCell ref="Y33:Y35"/>
    <mergeCell ref="Z33:Z35"/>
    <mergeCell ref="AA33:AA35"/>
    <mergeCell ref="AI30:AI35"/>
    <mergeCell ref="I31:I32"/>
    <mergeCell ref="J31:J32"/>
    <mergeCell ref="K31:K32"/>
    <mergeCell ref="L31:L32"/>
    <mergeCell ref="M33:M35"/>
    <mergeCell ref="N33:N35"/>
    <mergeCell ref="O33:O35"/>
    <mergeCell ref="P33:P35"/>
    <mergeCell ref="AC30:AC32"/>
    <mergeCell ref="AD30:AD32"/>
    <mergeCell ref="AE30:AE32"/>
    <mergeCell ref="AF30:AF32"/>
    <mergeCell ref="AG30:AG35"/>
    <mergeCell ref="AH30:AH35"/>
    <mergeCell ref="W30:W32"/>
    <mergeCell ref="X30:X32"/>
    <mergeCell ref="Y30:Y32"/>
    <mergeCell ref="Z30:Z32"/>
    <mergeCell ref="AA30:AA32"/>
    <mergeCell ref="U36:U38"/>
    <mergeCell ref="V36:V38"/>
    <mergeCell ref="G36:G38"/>
    <mergeCell ref="H36:H38"/>
    <mergeCell ref="M36:M38"/>
    <mergeCell ref="N36:N38"/>
    <mergeCell ref="O36:O38"/>
    <mergeCell ref="P36:P38"/>
    <mergeCell ref="A36:A38"/>
    <mergeCell ref="B36:B38"/>
    <mergeCell ref="C36:C38"/>
    <mergeCell ref="D36:D38"/>
    <mergeCell ref="E36:E38"/>
    <mergeCell ref="F36:F38"/>
    <mergeCell ref="AB33:AB35"/>
    <mergeCell ref="AC33:AC35"/>
    <mergeCell ref="AD33:AD35"/>
    <mergeCell ref="E33:E35"/>
    <mergeCell ref="A30:A35"/>
    <mergeCell ref="B30:B35"/>
    <mergeCell ref="C30:C35"/>
    <mergeCell ref="D30:D35"/>
    <mergeCell ref="E30:E32"/>
    <mergeCell ref="F30:F35"/>
    <mergeCell ref="F39:F41"/>
    <mergeCell ref="G39:G41"/>
    <mergeCell ref="H39:H41"/>
    <mergeCell ref="M39:M41"/>
    <mergeCell ref="N39:N41"/>
    <mergeCell ref="O39:O41"/>
    <mergeCell ref="AI36:AI38"/>
    <mergeCell ref="I37:I38"/>
    <mergeCell ref="J37:J38"/>
    <mergeCell ref="K37:K38"/>
    <mergeCell ref="L37:L38"/>
    <mergeCell ref="A39:A41"/>
    <mergeCell ref="B39:B41"/>
    <mergeCell ref="C39:C41"/>
    <mergeCell ref="D39:D41"/>
    <mergeCell ref="E39:E41"/>
    <mergeCell ref="AC36:AC38"/>
    <mergeCell ref="AD36:AD38"/>
    <mergeCell ref="AE36:AE38"/>
    <mergeCell ref="AF36:AF38"/>
    <mergeCell ref="AG36:AG38"/>
    <mergeCell ref="AH36:AH38"/>
    <mergeCell ref="W36:W38"/>
    <mergeCell ref="X36:X38"/>
    <mergeCell ref="Y36:Y38"/>
    <mergeCell ref="Z36:Z38"/>
    <mergeCell ref="AA36:AA38"/>
    <mergeCell ref="AB36:AB38"/>
    <mergeCell ref="Q36:Q38"/>
    <mergeCell ref="R36:R38"/>
    <mergeCell ref="S36:S38"/>
    <mergeCell ref="T36:T38"/>
    <mergeCell ref="AH39:AH41"/>
    <mergeCell ref="AI39:AI41"/>
    <mergeCell ref="I40:I41"/>
    <mergeCell ref="J40:J41"/>
    <mergeCell ref="K40:K41"/>
    <mergeCell ref="L40:L41"/>
    <mergeCell ref="AB39:AB41"/>
    <mergeCell ref="AC39:AC41"/>
    <mergeCell ref="AD39:AD41"/>
    <mergeCell ref="AE39:AE41"/>
    <mergeCell ref="AF39:AF41"/>
    <mergeCell ref="AG39:AG41"/>
    <mergeCell ref="V39:V41"/>
    <mergeCell ref="W39:W41"/>
    <mergeCell ref="X39:X41"/>
    <mergeCell ref="Y39:Y41"/>
    <mergeCell ref="Z39:Z41"/>
    <mergeCell ref="AA39:AA41"/>
    <mergeCell ref="P39:P41"/>
    <mergeCell ref="Q39:Q41"/>
    <mergeCell ref="R39:R41"/>
    <mergeCell ref="S39:S41"/>
    <mergeCell ref="T39:T41"/>
    <mergeCell ref="U39:U41"/>
    <mergeCell ref="G42:G58"/>
    <mergeCell ref="H42:H58"/>
    <mergeCell ref="M42:M46"/>
    <mergeCell ref="N42:N46"/>
    <mergeCell ref="O42:O58"/>
    <mergeCell ref="P42:P58"/>
    <mergeCell ref="M50:M52"/>
    <mergeCell ref="N50:N52"/>
    <mergeCell ref="M53:M55"/>
    <mergeCell ref="N53:N55"/>
    <mergeCell ref="A42:A58"/>
    <mergeCell ref="B42:B58"/>
    <mergeCell ref="C42:C58"/>
    <mergeCell ref="D42:D58"/>
    <mergeCell ref="E42:E46"/>
    <mergeCell ref="F42:F58"/>
    <mergeCell ref="E53:E55"/>
    <mergeCell ref="E56:E58"/>
    <mergeCell ref="AD53:AD55"/>
    <mergeCell ref="AD56:AD58"/>
    <mergeCell ref="W42:W58"/>
    <mergeCell ref="X42:X58"/>
    <mergeCell ref="Y42:Y58"/>
    <mergeCell ref="Z42:Z58"/>
    <mergeCell ref="AA42:AA46"/>
    <mergeCell ref="AB42:AB46"/>
    <mergeCell ref="AA50:AA52"/>
    <mergeCell ref="AB50:AB52"/>
    <mergeCell ref="AA53:AA55"/>
    <mergeCell ref="AB53:AB55"/>
    <mergeCell ref="Q42:Q58"/>
    <mergeCell ref="R42:R58"/>
    <mergeCell ref="S42:S58"/>
    <mergeCell ref="T42:T46"/>
    <mergeCell ref="U42:U46"/>
    <mergeCell ref="V42:V58"/>
    <mergeCell ref="T50:T52"/>
    <mergeCell ref="U50:U52"/>
    <mergeCell ref="T53:T55"/>
    <mergeCell ref="U53:U55"/>
    <mergeCell ref="A59:A80"/>
    <mergeCell ref="B59:B80"/>
    <mergeCell ref="C59:C80"/>
    <mergeCell ref="D59:D80"/>
    <mergeCell ref="E59:E61"/>
    <mergeCell ref="F59:F80"/>
    <mergeCell ref="E68:E70"/>
    <mergeCell ref="E71:E73"/>
    <mergeCell ref="E77:E80"/>
    <mergeCell ref="M56:M58"/>
    <mergeCell ref="N56:N58"/>
    <mergeCell ref="T56:T58"/>
    <mergeCell ref="U56:U58"/>
    <mergeCell ref="AA56:AA58"/>
    <mergeCell ref="AB56:AB58"/>
    <mergeCell ref="AI42:AI58"/>
    <mergeCell ref="E47:E49"/>
    <mergeCell ref="M47:M49"/>
    <mergeCell ref="N47:N49"/>
    <mergeCell ref="T47:T49"/>
    <mergeCell ref="U47:U49"/>
    <mergeCell ref="AA47:AA49"/>
    <mergeCell ref="AB47:AB49"/>
    <mergeCell ref="AD47:AD49"/>
    <mergeCell ref="E50:E52"/>
    <mergeCell ref="AC42:AC58"/>
    <mergeCell ref="AD42:AD46"/>
    <mergeCell ref="AE42:AE58"/>
    <mergeCell ref="AF42:AF58"/>
    <mergeCell ref="AG42:AG58"/>
    <mergeCell ref="AH42:AH58"/>
    <mergeCell ref="AD50:AD52"/>
    <mergeCell ref="X59:X80"/>
    <mergeCell ref="Y59:Y80"/>
    <mergeCell ref="Z59:Z80"/>
    <mergeCell ref="AA59:AA61"/>
    <mergeCell ref="AB59:AB80"/>
    <mergeCell ref="AA65:AA67"/>
    <mergeCell ref="AA68:AA70"/>
    <mergeCell ref="AA74:AA76"/>
    <mergeCell ref="Q59:Q80"/>
    <mergeCell ref="R59:R80"/>
    <mergeCell ref="S59:S80"/>
    <mergeCell ref="T59:T61"/>
    <mergeCell ref="U59:U61"/>
    <mergeCell ref="V59:V80"/>
    <mergeCell ref="T65:T67"/>
    <mergeCell ref="U65:U67"/>
    <mergeCell ref="T68:T70"/>
    <mergeCell ref="U68:U70"/>
    <mergeCell ref="AA77:AA80"/>
    <mergeCell ref="AD77:AD80"/>
    <mergeCell ref="N71:N73"/>
    <mergeCell ref="T71:T73"/>
    <mergeCell ref="U71:U73"/>
    <mergeCell ref="AA71:AA73"/>
    <mergeCell ref="AD71:AD73"/>
    <mergeCell ref="E74:E76"/>
    <mergeCell ref="M74:M76"/>
    <mergeCell ref="N74:N76"/>
    <mergeCell ref="T74:T76"/>
    <mergeCell ref="U74:U76"/>
    <mergeCell ref="AI59:AI80"/>
    <mergeCell ref="E62:E64"/>
    <mergeCell ref="M62:M64"/>
    <mergeCell ref="N62:N64"/>
    <mergeCell ref="T62:T64"/>
    <mergeCell ref="U62:U64"/>
    <mergeCell ref="AA62:AA64"/>
    <mergeCell ref="AD62:AD64"/>
    <mergeCell ref="E65:E67"/>
    <mergeCell ref="M65:M67"/>
    <mergeCell ref="AC59:AC80"/>
    <mergeCell ref="AD59:AD61"/>
    <mergeCell ref="AE59:AE80"/>
    <mergeCell ref="AF59:AF80"/>
    <mergeCell ref="AG59:AG80"/>
    <mergeCell ref="AH59:AH80"/>
    <mergeCell ref="AD65:AD67"/>
    <mergeCell ref="AD68:AD70"/>
    <mergeCell ref="AD74:AD76"/>
    <mergeCell ref="W59:W80"/>
    <mergeCell ref="U81:U83"/>
    <mergeCell ref="V81:V83"/>
    <mergeCell ref="G81:G83"/>
    <mergeCell ref="H81:H83"/>
    <mergeCell ref="M81:M83"/>
    <mergeCell ref="N81:N83"/>
    <mergeCell ref="O81:O83"/>
    <mergeCell ref="P81:P83"/>
    <mergeCell ref="I78:I79"/>
    <mergeCell ref="J78:J79"/>
    <mergeCell ref="K78:K79"/>
    <mergeCell ref="L78:L79"/>
    <mergeCell ref="A81:A83"/>
    <mergeCell ref="B81:B83"/>
    <mergeCell ref="C81:C83"/>
    <mergeCell ref="D81:D83"/>
    <mergeCell ref="E81:E83"/>
    <mergeCell ref="F81:F83"/>
    <mergeCell ref="M77:M80"/>
    <mergeCell ref="N77:N80"/>
    <mergeCell ref="T77:T80"/>
    <mergeCell ref="U77:U80"/>
    <mergeCell ref="G59:G80"/>
    <mergeCell ref="H59:H80"/>
    <mergeCell ref="M59:M61"/>
    <mergeCell ref="N59:N61"/>
    <mergeCell ref="O59:O80"/>
    <mergeCell ref="P59:P80"/>
    <mergeCell ref="N65:N67"/>
    <mergeCell ref="M68:M70"/>
    <mergeCell ref="N68:N70"/>
    <mergeCell ref="M71:M73"/>
    <mergeCell ref="F84:F87"/>
    <mergeCell ref="G84:G87"/>
    <mergeCell ref="H84:H87"/>
    <mergeCell ref="M84:M87"/>
    <mergeCell ref="N84:N87"/>
    <mergeCell ref="O84:O87"/>
    <mergeCell ref="AI81:AI83"/>
    <mergeCell ref="I82:I83"/>
    <mergeCell ref="J82:J83"/>
    <mergeCell ref="K82:K83"/>
    <mergeCell ref="L82:L83"/>
    <mergeCell ref="A84:A87"/>
    <mergeCell ref="B84:B87"/>
    <mergeCell ref="C84:C87"/>
    <mergeCell ref="D84:D87"/>
    <mergeCell ref="E84:E87"/>
    <mergeCell ref="AC81:AC83"/>
    <mergeCell ref="AD81:AD83"/>
    <mergeCell ref="AE81:AE83"/>
    <mergeCell ref="AF81:AF83"/>
    <mergeCell ref="AG81:AG83"/>
    <mergeCell ref="AH81:AH83"/>
    <mergeCell ref="W81:W83"/>
    <mergeCell ref="X81:X83"/>
    <mergeCell ref="Y81:Y83"/>
    <mergeCell ref="Z81:Z83"/>
    <mergeCell ref="AA81:AA83"/>
    <mergeCell ref="AB81:AB83"/>
    <mergeCell ref="Q81:Q83"/>
    <mergeCell ref="R81:R83"/>
    <mergeCell ref="S81:S83"/>
    <mergeCell ref="T81:T83"/>
    <mergeCell ref="AH84:AH87"/>
    <mergeCell ref="AI84:AI87"/>
    <mergeCell ref="I85:I86"/>
    <mergeCell ref="J85:J86"/>
    <mergeCell ref="K85:K86"/>
    <mergeCell ref="L85:L86"/>
    <mergeCell ref="AB84:AB87"/>
    <mergeCell ref="AC84:AC87"/>
    <mergeCell ref="AD84:AD87"/>
    <mergeCell ref="AE84:AE87"/>
    <mergeCell ref="AF84:AF87"/>
    <mergeCell ref="AG84:AG87"/>
    <mergeCell ref="V84:V87"/>
    <mergeCell ref="W84:W87"/>
    <mergeCell ref="X84:X87"/>
    <mergeCell ref="Y84:Y87"/>
    <mergeCell ref="Z84:Z87"/>
    <mergeCell ref="AA84:AA87"/>
    <mergeCell ref="P84:P87"/>
    <mergeCell ref="Q84:Q87"/>
    <mergeCell ref="R84:R87"/>
    <mergeCell ref="S84:S87"/>
    <mergeCell ref="T84:T87"/>
    <mergeCell ref="U84:U87"/>
    <mergeCell ref="T91:T93"/>
    <mergeCell ref="U91:U93"/>
    <mergeCell ref="T94:T96"/>
    <mergeCell ref="U94:U96"/>
    <mergeCell ref="G88:G96"/>
    <mergeCell ref="H88:H96"/>
    <mergeCell ref="M88:M90"/>
    <mergeCell ref="N88:N90"/>
    <mergeCell ref="O88:O96"/>
    <mergeCell ref="P88:P96"/>
    <mergeCell ref="M91:M93"/>
    <mergeCell ref="N91:N93"/>
    <mergeCell ref="M94:M96"/>
    <mergeCell ref="N94:N96"/>
    <mergeCell ref="A88:A96"/>
    <mergeCell ref="B88:B96"/>
    <mergeCell ref="C88:C96"/>
    <mergeCell ref="D88:D96"/>
    <mergeCell ref="E88:E90"/>
    <mergeCell ref="F88:F96"/>
    <mergeCell ref="E91:E93"/>
    <mergeCell ref="E94:E96"/>
    <mergeCell ref="O97:O99"/>
    <mergeCell ref="P97:P99"/>
    <mergeCell ref="A97:A99"/>
    <mergeCell ref="B97:B99"/>
    <mergeCell ref="C97:C99"/>
    <mergeCell ref="D97:D99"/>
    <mergeCell ref="E97:E99"/>
    <mergeCell ref="F97:F99"/>
    <mergeCell ref="AD88:AD90"/>
    <mergeCell ref="AE88:AE96"/>
    <mergeCell ref="AF88:AF96"/>
    <mergeCell ref="AG88:AG96"/>
    <mergeCell ref="AH88:AH96"/>
    <mergeCell ref="AI88:AI96"/>
    <mergeCell ref="AD91:AD93"/>
    <mergeCell ref="AD94:AD96"/>
    <mergeCell ref="W88:W96"/>
    <mergeCell ref="X88:X96"/>
    <mergeCell ref="Y88:Y96"/>
    <mergeCell ref="Z88:Z96"/>
    <mergeCell ref="AA88:AA90"/>
    <mergeCell ref="AB88:AB90"/>
    <mergeCell ref="AA91:AA93"/>
    <mergeCell ref="AB91:AB93"/>
    <mergeCell ref="AA94:AA96"/>
    <mergeCell ref="AB94:AB96"/>
    <mergeCell ref="Q88:Q96"/>
    <mergeCell ref="R88:R96"/>
    <mergeCell ref="S88:S96"/>
    <mergeCell ref="T88:T90"/>
    <mergeCell ref="U88:U90"/>
    <mergeCell ref="V88:V96"/>
    <mergeCell ref="AI97:AI99"/>
    <mergeCell ref="A100:A114"/>
    <mergeCell ref="B100:B114"/>
    <mergeCell ref="C100:C114"/>
    <mergeCell ref="D100:D114"/>
    <mergeCell ref="E100:E102"/>
    <mergeCell ref="F100:F114"/>
    <mergeCell ref="G100:G114"/>
    <mergeCell ref="H100:H114"/>
    <mergeCell ref="M100:M102"/>
    <mergeCell ref="AC97:AC99"/>
    <mergeCell ref="AD97:AD99"/>
    <mergeCell ref="AE97:AE99"/>
    <mergeCell ref="AF97:AF99"/>
    <mergeCell ref="AG97:AG99"/>
    <mergeCell ref="AH97:AH99"/>
    <mergeCell ref="W97:W99"/>
    <mergeCell ref="X97:X99"/>
    <mergeCell ref="Y97:Y99"/>
    <mergeCell ref="Z97:Z99"/>
    <mergeCell ref="AA97:AA99"/>
    <mergeCell ref="AB97:AB99"/>
    <mergeCell ref="Q97:Q99"/>
    <mergeCell ref="R97:R99"/>
    <mergeCell ref="S97:S99"/>
    <mergeCell ref="T97:T99"/>
    <mergeCell ref="U97:U99"/>
    <mergeCell ref="V97:V99"/>
    <mergeCell ref="G97:G99"/>
    <mergeCell ref="H97:H99"/>
    <mergeCell ref="M97:M99"/>
    <mergeCell ref="N97:N99"/>
    <mergeCell ref="AF100:AF114"/>
    <mergeCell ref="AG100:AG114"/>
    <mergeCell ref="AH100:AH114"/>
    <mergeCell ref="AI100:AI114"/>
    <mergeCell ref="E103:E105"/>
    <mergeCell ref="M103:M105"/>
    <mergeCell ref="N103:N105"/>
    <mergeCell ref="T103:T105"/>
    <mergeCell ref="U103:U105"/>
    <mergeCell ref="AA103:AA105"/>
    <mergeCell ref="Z100:Z114"/>
    <mergeCell ref="AA100:AA102"/>
    <mergeCell ref="AB100:AB114"/>
    <mergeCell ref="AC100:AC114"/>
    <mergeCell ref="AD100:AD102"/>
    <mergeCell ref="AE100:AE114"/>
    <mergeCell ref="AD103:AD105"/>
    <mergeCell ref="AD106:AD108"/>
    <mergeCell ref="AD109:AD111"/>
    <mergeCell ref="AD112:AD114"/>
    <mergeCell ref="T100:T102"/>
    <mergeCell ref="U100:U102"/>
    <mergeCell ref="V100:V114"/>
    <mergeCell ref="W100:W114"/>
    <mergeCell ref="X100:X114"/>
    <mergeCell ref="Y100:Y114"/>
    <mergeCell ref="N100:N102"/>
    <mergeCell ref="O100:O114"/>
    <mergeCell ref="P100:P114"/>
    <mergeCell ref="Q100:Q114"/>
    <mergeCell ref="R100:R114"/>
    <mergeCell ref="S100:S114"/>
    <mergeCell ref="E112:E114"/>
    <mergeCell ref="M112:M114"/>
    <mergeCell ref="N112:N114"/>
    <mergeCell ref="T112:T114"/>
    <mergeCell ref="U112:U114"/>
    <mergeCell ref="AA112:AA114"/>
    <mergeCell ref="E109:E111"/>
    <mergeCell ref="M109:M111"/>
    <mergeCell ref="N109:N111"/>
    <mergeCell ref="T109:T111"/>
    <mergeCell ref="U109:U111"/>
    <mergeCell ref="AA109:AA111"/>
    <mergeCell ref="E106:E108"/>
    <mergeCell ref="M106:M108"/>
    <mergeCell ref="N106:N108"/>
    <mergeCell ref="T106:T108"/>
    <mergeCell ref="U106:U108"/>
    <mergeCell ref="AA106:AA108"/>
    <mergeCell ref="S115:S121"/>
    <mergeCell ref="T115:T117"/>
    <mergeCell ref="U115:U117"/>
    <mergeCell ref="V115:V121"/>
    <mergeCell ref="G115:G121"/>
    <mergeCell ref="H115:H121"/>
    <mergeCell ref="M115:M117"/>
    <mergeCell ref="N115:N121"/>
    <mergeCell ref="O115:O121"/>
    <mergeCell ref="P115:P121"/>
    <mergeCell ref="L119:L120"/>
    <mergeCell ref="A115:A121"/>
    <mergeCell ref="B115:B121"/>
    <mergeCell ref="C115:C121"/>
    <mergeCell ref="D115:D121"/>
    <mergeCell ref="E115:E117"/>
    <mergeCell ref="F115:F121"/>
    <mergeCell ref="O122:O124"/>
    <mergeCell ref="P122:P124"/>
    <mergeCell ref="A122:A124"/>
    <mergeCell ref="B122:B124"/>
    <mergeCell ref="C122:C124"/>
    <mergeCell ref="D122:D124"/>
    <mergeCell ref="E122:E124"/>
    <mergeCell ref="F122:F124"/>
    <mergeCell ref="AI115:AI121"/>
    <mergeCell ref="E118:E121"/>
    <mergeCell ref="M118:M121"/>
    <mergeCell ref="T118:T121"/>
    <mergeCell ref="U118:U121"/>
    <mergeCell ref="AA118:AA121"/>
    <mergeCell ref="AD118:AD121"/>
    <mergeCell ref="I119:I120"/>
    <mergeCell ref="J119:J120"/>
    <mergeCell ref="K119:K120"/>
    <mergeCell ref="AC115:AC121"/>
    <mergeCell ref="AD115:AD117"/>
    <mergeCell ref="AE115:AE121"/>
    <mergeCell ref="AF115:AF121"/>
    <mergeCell ref="AG115:AG121"/>
    <mergeCell ref="AH115:AH121"/>
    <mergeCell ref="W115:W121"/>
    <mergeCell ref="X115:X121"/>
    <mergeCell ref="Y115:Y121"/>
    <mergeCell ref="Z115:Z121"/>
    <mergeCell ref="AA115:AA117"/>
    <mergeCell ref="AB115:AB121"/>
    <mergeCell ref="Q115:Q121"/>
    <mergeCell ref="R115:R121"/>
    <mergeCell ref="AI122:AI124"/>
    <mergeCell ref="A125:A129"/>
    <mergeCell ref="B125:B129"/>
    <mergeCell ref="C125:C129"/>
    <mergeCell ref="D125:D129"/>
    <mergeCell ref="E125:E129"/>
    <mergeCell ref="F125:F129"/>
    <mergeCell ref="G125:G129"/>
    <mergeCell ref="H125:H129"/>
    <mergeCell ref="M125:M129"/>
    <mergeCell ref="AC122:AC124"/>
    <mergeCell ref="AD122:AD124"/>
    <mergeCell ref="AE122:AE124"/>
    <mergeCell ref="AF122:AF124"/>
    <mergeCell ref="AG122:AG124"/>
    <mergeCell ref="AH122:AH124"/>
    <mergeCell ref="W122:W124"/>
    <mergeCell ref="X122:X124"/>
    <mergeCell ref="Y122:Y124"/>
    <mergeCell ref="Z122:Z124"/>
    <mergeCell ref="AA122:AA124"/>
    <mergeCell ref="AB122:AB124"/>
    <mergeCell ref="Q122:Q124"/>
    <mergeCell ref="R122:R124"/>
    <mergeCell ref="S122:S124"/>
    <mergeCell ref="T122:T124"/>
    <mergeCell ref="U122:U124"/>
    <mergeCell ref="V122:V124"/>
    <mergeCell ref="G122:G124"/>
    <mergeCell ref="H122:H124"/>
    <mergeCell ref="M122:M124"/>
    <mergeCell ref="N122:N124"/>
    <mergeCell ref="A130:A132"/>
    <mergeCell ref="B130:B132"/>
    <mergeCell ref="C130:C132"/>
    <mergeCell ref="D130:D132"/>
    <mergeCell ref="E130:E132"/>
    <mergeCell ref="F130:F132"/>
    <mergeCell ref="Z125:Z129"/>
    <mergeCell ref="AA125:AA129"/>
    <mergeCell ref="AB125:AB129"/>
    <mergeCell ref="AC125:AC129"/>
    <mergeCell ref="AD125:AD129"/>
    <mergeCell ref="AE125:AE129"/>
    <mergeCell ref="T125:T129"/>
    <mergeCell ref="U125:U129"/>
    <mergeCell ref="V125:V129"/>
    <mergeCell ref="W125:W129"/>
    <mergeCell ref="X125:X129"/>
    <mergeCell ref="Y125:Y129"/>
    <mergeCell ref="N125:N129"/>
    <mergeCell ref="O125:O129"/>
    <mergeCell ref="P125:P129"/>
    <mergeCell ref="Q125:Q129"/>
    <mergeCell ref="R125:R129"/>
    <mergeCell ref="S125:S129"/>
    <mergeCell ref="AB130:AB132"/>
    <mergeCell ref="Q130:Q132"/>
    <mergeCell ref="R130:R132"/>
    <mergeCell ref="S130:S132"/>
    <mergeCell ref="T130:T132"/>
    <mergeCell ref="U130:U132"/>
    <mergeCell ref="V130:V132"/>
    <mergeCell ref="G130:G132"/>
    <mergeCell ref="H130:H132"/>
    <mergeCell ref="M130:M132"/>
    <mergeCell ref="N130:N132"/>
    <mergeCell ref="O130:O132"/>
    <mergeCell ref="P130:P132"/>
    <mergeCell ref="AF125:AF129"/>
    <mergeCell ref="AG125:AG129"/>
    <mergeCell ref="AH125:AH129"/>
    <mergeCell ref="AI125:AI129"/>
    <mergeCell ref="W133:W141"/>
    <mergeCell ref="X133:X141"/>
    <mergeCell ref="Y133:Y141"/>
    <mergeCell ref="T139:T141"/>
    <mergeCell ref="U139:U141"/>
    <mergeCell ref="N133:N141"/>
    <mergeCell ref="O133:O141"/>
    <mergeCell ref="P133:P141"/>
    <mergeCell ref="Q133:Q141"/>
    <mergeCell ref="R133:R141"/>
    <mergeCell ref="S133:S141"/>
    <mergeCell ref="AI130:AI132"/>
    <mergeCell ref="A133:A141"/>
    <mergeCell ref="B133:B141"/>
    <mergeCell ref="C133:C141"/>
    <mergeCell ref="D133:D141"/>
    <mergeCell ref="E133:E135"/>
    <mergeCell ref="F133:F141"/>
    <mergeCell ref="G133:G141"/>
    <mergeCell ref="H133:H141"/>
    <mergeCell ref="M133:M141"/>
    <mergeCell ref="AC130:AC132"/>
    <mergeCell ref="AD130:AD132"/>
    <mergeCell ref="AE130:AE132"/>
    <mergeCell ref="AF130:AF132"/>
    <mergeCell ref="AG130:AG132"/>
    <mergeCell ref="AH130:AH132"/>
    <mergeCell ref="W130:W132"/>
    <mergeCell ref="X130:X132"/>
    <mergeCell ref="Y130:Y132"/>
    <mergeCell ref="Z130:Z132"/>
    <mergeCell ref="AA130:AA132"/>
    <mergeCell ref="H142:H144"/>
    <mergeCell ref="M142:M144"/>
    <mergeCell ref="N142:N144"/>
    <mergeCell ref="O142:O144"/>
    <mergeCell ref="P142:P144"/>
    <mergeCell ref="A142:A144"/>
    <mergeCell ref="B142:B144"/>
    <mergeCell ref="C142:C144"/>
    <mergeCell ref="D142:D144"/>
    <mergeCell ref="E142:E144"/>
    <mergeCell ref="F142:F144"/>
    <mergeCell ref="AF133:AF141"/>
    <mergeCell ref="AG133:AG141"/>
    <mergeCell ref="AH133:AH141"/>
    <mergeCell ref="AI133:AI141"/>
    <mergeCell ref="E136:E138"/>
    <mergeCell ref="T136:T138"/>
    <mergeCell ref="U136:U138"/>
    <mergeCell ref="AA136:AA138"/>
    <mergeCell ref="AD136:AD138"/>
    <mergeCell ref="E139:E141"/>
    <mergeCell ref="Z133:Z141"/>
    <mergeCell ref="AA133:AA135"/>
    <mergeCell ref="AB133:AB141"/>
    <mergeCell ref="AC133:AC141"/>
    <mergeCell ref="AD133:AD135"/>
    <mergeCell ref="AE133:AE141"/>
    <mergeCell ref="AA139:AA141"/>
    <mergeCell ref="AD139:AD141"/>
    <mergeCell ref="T133:T135"/>
    <mergeCell ref="U133:U135"/>
    <mergeCell ref="V133:V141"/>
    <mergeCell ref="Q145:Q149"/>
    <mergeCell ref="R145:R149"/>
    <mergeCell ref="S145:S149"/>
    <mergeCell ref="AI142:AI144"/>
    <mergeCell ref="A145:A149"/>
    <mergeCell ref="B145:B149"/>
    <mergeCell ref="C145:C149"/>
    <mergeCell ref="D145:D149"/>
    <mergeCell ref="E145:E149"/>
    <mergeCell ref="F145:F149"/>
    <mergeCell ref="G145:G149"/>
    <mergeCell ref="H145:H149"/>
    <mergeCell ref="M145:M149"/>
    <mergeCell ref="AC142:AC144"/>
    <mergeCell ref="AD142:AD144"/>
    <mergeCell ref="AE142:AE144"/>
    <mergeCell ref="AF142:AF144"/>
    <mergeCell ref="AG142:AG144"/>
    <mergeCell ref="AH142:AH144"/>
    <mergeCell ref="W142:W144"/>
    <mergeCell ref="X142:X144"/>
    <mergeCell ref="Y142:Y144"/>
    <mergeCell ref="Z142:Z144"/>
    <mergeCell ref="AA142:AA144"/>
    <mergeCell ref="AB142:AB144"/>
    <mergeCell ref="Q142:Q144"/>
    <mergeCell ref="R142:R144"/>
    <mergeCell ref="S142:S144"/>
    <mergeCell ref="T142:T144"/>
    <mergeCell ref="U142:U144"/>
    <mergeCell ref="V142:V144"/>
    <mergeCell ref="G142:G144"/>
    <mergeCell ref="R150:R152"/>
    <mergeCell ref="G150:G152"/>
    <mergeCell ref="H150:H152"/>
    <mergeCell ref="I150:I151"/>
    <mergeCell ref="J150:J151"/>
    <mergeCell ref="K150:K151"/>
    <mergeCell ref="L150:L151"/>
    <mergeCell ref="AF145:AF149"/>
    <mergeCell ref="AG145:AG149"/>
    <mergeCell ref="AH145:AH149"/>
    <mergeCell ref="AI145:AI149"/>
    <mergeCell ref="A150:A152"/>
    <mergeCell ref="B150:B152"/>
    <mergeCell ref="C150:C152"/>
    <mergeCell ref="D150:D152"/>
    <mergeCell ref="E150:E152"/>
    <mergeCell ref="F150:F152"/>
    <mergeCell ref="Z145:Z149"/>
    <mergeCell ref="AA145:AA149"/>
    <mergeCell ref="AB145:AB149"/>
    <mergeCell ref="AC145:AC149"/>
    <mergeCell ref="AD145:AD149"/>
    <mergeCell ref="AE145:AE149"/>
    <mergeCell ref="T145:T149"/>
    <mergeCell ref="U145:U149"/>
    <mergeCell ref="V145:V149"/>
    <mergeCell ref="W145:W149"/>
    <mergeCell ref="X145:X149"/>
    <mergeCell ref="Y145:Y149"/>
    <mergeCell ref="N145:N149"/>
    <mergeCell ref="O145:O149"/>
    <mergeCell ref="P145:P149"/>
    <mergeCell ref="G153:G155"/>
    <mergeCell ref="H153:H155"/>
    <mergeCell ref="M153:M155"/>
    <mergeCell ref="N153:N155"/>
    <mergeCell ref="O153:O155"/>
    <mergeCell ref="AE150:AE152"/>
    <mergeCell ref="AF150:AF152"/>
    <mergeCell ref="AG150:AG152"/>
    <mergeCell ref="AH150:AH152"/>
    <mergeCell ref="AI150:AI152"/>
    <mergeCell ref="A153:A155"/>
    <mergeCell ref="B153:B155"/>
    <mergeCell ref="C153:C155"/>
    <mergeCell ref="D153:D155"/>
    <mergeCell ref="E153:E155"/>
    <mergeCell ref="Y150:Y152"/>
    <mergeCell ref="Z150:Z152"/>
    <mergeCell ref="AA150:AA152"/>
    <mergeCell ref="AB150:AB152"/>
    <mergeCell ref="AC150:AC152"/>
    <mergeCell ref="AD150:AD152"/>
    <mergeCell ref="S150:S152"/>
    <mergeCell ref="T150:T152"/>
    <mergeCell ref="U150:U152"/>
    <mergeCell ref="V150:V152"/>
    <mergeCell ref="W150:W152"/>
    <mergeCell ref="X150:X152"/>
    <mergeCell ref="M150:M152"/>
    <mergeCell ref="N150:N152"/>
    <mergeCell ref="O150:O152"/>
    <mergeCell ref="P150:P152"/>
    <mergeCell ref="Q150:Q152"/>
    <mergeCell ref="P156:P159"/>
    <mergeCell ref="Q156:Q159"/>
    <mergeCell ref="R156:R159"/>
    <mergeCell ref="AH153:AH155"/>
    <mergeCell ref="AI153:AI155"/>
    <mergeCell ref="A156:A159"/>
    <mergeCell ref="B156:B159"/>
    <mergeCell ref="C156:C159"/>
    <mergeCell ref="D156:D159"/>
    <mergeCell ref="E156:E159"/>
    <mergeCell ref="F156:F159"/>
    <mergeCell ref="G156:G159"/>
    <mergeCell ref="H156:H159"/>
    <mergeCell ref="AB153:AB155"/>
    <mergeCell ref="AC153:AC155"/>
    <mergeCell ref="AD153:AD155"/>
    <mergeCell ref="AE153:AE155"/>
    <mergeCell ref="AF153:AF155"/>
    <mergeCell ref="AG153:AG155"/>
    <mergeCell ref="V153:V155"/>
    <mergeCell ref="W153:W155"/>
    <mergeCell ref="X153:X155"/>
    <mergeCell ref="Y153:Y155"/>
    <mergeCell ref="Z153:Z155"/>
    <mergeCell ref="AA153:AA155"/>
    <mergeCell ref="P153:P155"/>
    <mergeCell ref="Q153:Q155"/>
    <mergeCell ref="R153:R155"/>
    <mergeCell ref="S153:S155"/>
    <mergeCell ref="T153:T155"/>
    <mergeCell ref="U153:U155"/>
    <mergeCell ref="F153:F155"/>
    <mergeCell ref="O160:O162"/>
    <mergeCell ref="P160:P162"/>
    <mergeCell ref="A160:A162"/>
    <mergeCell ref="B160:B162"/>
    <mergeCell ref="C160:C162"/>
    <mergeCell ref="D160:D162"/>
    <mergeCell ref="E160:E162"/>
    <mergeCell ref="F160:F162"/>
    <mergeCell ref="AE156:AE159"/>
    <mergeCell ref="AF156:AF159"/>
    <mergeCell ref="AG156:AG159"/>
    <mergeCell ref="AH156:AH159"/>
    <mergeCell ref="AI156:AI159"/>
    <mergeCell ref="I157:I158"/>
    <mergeCell ref="J157:J158"/>
    <mergeCell ref="K157:K158"/>
    <mergeCell ref="L157:L158"/>
    <mergeCell ref="Y156:Y159"/>
    <mergeCell ref="Z156:Z159"/>
    <mergeCell ref="AA156:AA159"/>
    <mergeCell ref="AB156:AB159"/>
    <mergeCell ref="AC156:AC159"/>
    <mergeCell ref="AD156:AD159"/>
    <mergeCell ref="S156:S159"/>
    <mergeCell ref="T156:T159"/>
    <mergeCell ref="U156:U159"/>
    <mergeCell ref="V156:V159"/>
    <mergeCell ref="W156:W159"/>
    <mergeCell ref="X156:X159"/>
    <mergeCell ref="M156:M159"/>
    <mergeCell ref="N156:N159"/>
    <mergeCell ref="O156:O159"/>
    <mergeCell ref="AI160:AI162"/>
    <mergeCell ref="A163:A165"/>
    <mergeCell ref="B163:B165"/>
    <mergeCell ref="C163:C165"/>
    <mergeCell ref="D163:D165"/>
    <mergeCell ref="E163:E165"/>
    <mergeCell ref="F163:F165"/>
    <mergeCell ref="G163:G165"/>
    <mergeCell ref="H163:H165"/>
    <mergeCell ref="M163:M165"/>
    <mergeCell ref="AC160:AC162"/>
    <mergeCell ref="AD160:AD162"/>
    <mergeCell ref="AE160:AE162"/>
    <mergeCell ref="AF160:AF162"/>
    <mergeCell ref="AG160:AG162"/>
    <mergeCell ref="AH160:AH162"/>
    <mergeCell ref="W160:W162"/>
    <mergeCell ref="X160:X162"/>
    <mergeCell ref="Y160:Y162"/>
    <mergeCell ref="Z160:Z162"/>
    <mergeCell ref="AA160:AA162"/>
    <mergeCell ref="AB160:AB162"/>
    <mergeCell ref="Q160:Q162"/>
    <mergeCell ref="R160:R162"/>
    <mergeCell ref="S160:S162"/>
    <mergeCell ref="T160:T162"/>
    <mergeCell ref="U160:U162"/>
    <mergeCell ref="V160:V162"/>
    <mergeCell ref="G160:G162"/>
    <mergeCell ref="H160:H162"/>
    <mergeCell ref="M160:M162"/>
    <mergeCell ref="N160:N162"/>
    <mergeCell ref="AG163:AG165"/>
    <mergeCell ref="AH163:AH165"/>
    <mergeCell ref="AI163:AI165"/>
    <mergeCell ref="A166:A167"/>
    <mergeCell ref="B166:B167"/>
    <mergeCell ref="C166:C167"/>
    <mergeCell ref="D166:D167"/>
    <mergeCell ref="E166:E167"/>
    <mergeCell ref="F166:F167"/>
    <mergeCell ref="G166:G167"/>
    <mergeCell ref="Z163:Z165"/>
    <mergeCell ref="AA163:AA165"/>
    <mergeCell ref="AB163:AB165"/>
    <mergeCell ref="AD163:AD165"/>
    <mergeCell ref="AE163:AE165"/>
    <mergeCell ref="AF163:AF165"/>
    <mergeCell ref="T163:T165"/>
    <mergeCell ref="U163:U165"/>
    <mergeCell ref="V163:V165"/>
    <mergeCell ref="W163:W165"/>
    <mergeCell ref="X163:X165"/>
    <mergeCell ref="Y163:Y165"/>
    <mergeCell ref="N163:N165"/>
    <mergeCell ref="O163:O165"/>
    <mergeCell ref="P163:P165"/>
    <mergeCell ref="Q163:Q165"/>
    <mergeCell ref="R163:R165"/>
    <mergeCell ref="S163:S165"/>
    <mergeCell ref="AI166:AI167"/>
    <mergeCell ref="X166:X167"/>
    <mergeCell ref="Y166:Y167"/>
    <mergeCell ref="Z166:Z167"/>
    <mergeCell ref="AA166:AA167"/>
    <mergeCell ref="AB166:AB167"/>
    <mergeCell ref="AC166:AC167"/>
    <mergeCell ref="R166:R167"/>
    <mergeCell ref="S166:S167"/>
    <mergeCell ref="T166:T167"/>
    <mergeCell ref="U166:U167"/>
    <mergeCell ref="V166:V167"/>
    <mergeCell ref="W166:W167"/>
    <mergeCell ref="H166:H167"/>
    <mergeCell ref="M166:M167"/>
    <mergeCell ref="N166:N167"/>
    <mergeCell ref="O166:O167"/>
    <mergeCell ref="P166:P167"/>
    <mergeCell ref="Q166:Q167"/>
    <mergeCell ref="G168:G169"/>
    <mergeCell ref="H168:H169"/>
    <mergeCell ref="M168:M169"/>
    <mergeCell ref="N168:N169"/>
    <mergeCell ref="O168:O169"/>
    <mergeCell ref="P168:P169"/>
    <mergeCell ref="A168:A169"/>
    <mergeCell ref="B168:B169"/>
    <mergeCell ref="C168:C169"/>
    <mergeCell ref="D168:D169"/>
    <mergeCell ref="E168:E169"/>
    <mergeCell ref="F168:F169"/>
    <mergeCell ref="AD166:AD167"/>
    <mergeCell ref="AE166:AE167"/>
    <mergeCell ref="AF166:AF167"/>
    <mergeCell ref="AG166:AG167"/>
    <mergeCell ref="AH166:AH167"/>
    <mergeCell ref="AI168:AI169"/>
    <mergeCell ref="AC168:AC169"/>
    <mergeCell ref="AD168:AD169"/>
    <mergeCell ref="AE168:AE169"/>
    <mergeCell ref="AF168:AF169"/>
    <mergeCell ref="AG168:AG169"/>
    <mergeCell ref="AH168:AH169"/>
    <mergeCell ref="W168:W169"/>
    <mergeCell ref="X168:X169"/>
    <mergeCell ref="Y168:Y169"/>
    <mergeCell ref="Z168:Z169"/>
    <mergeCell ref="AA168:AA169"/>
    <mergeCell ref="AB168:AB169"/>
    <mergeCell ref="Q168:Q169"/>
    <mergeCell ref="R168:R169"/>
    <mergeCell ref="S168:S169"/>
    <mergeCell ref="T168:T169"/>
    <mergeCell ref="U168:U169"/>
    <mergeCell ref="V168:V169"/>
  </mergeCell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80E40-0CD7-4B78-9206-EA516A1F75C9}">
  <dimension ref="A1:AJ82"/>
  <sheetViews>
    <sheetView topLeftCell="A53" zoomScale="60" zoomScaleNormal="60" workbookViewId="0">
      <selection activeCell="B82" sqref="B82:AJ82"/>
    </sheetView>
  </sheetViews>
  <sheetFormatPr defaultRowHeight="15" x14ac:dyDescent="0.25"/>
  <cols>
    <col min="1" max="1" width="5" customWidth="1"/>
    <col min="2" max="2" width="17.28515625" customWidth="1"/>
    <col min="3" max="3" width="18.7109375" customWidth="1"/>
    <col min="4" max="4" width="15.5703125" customWidth="1"/>
    <col min="5" max="5" width="13.7109375" customWidth="1"/>
    <col min="6" max="6" width="21.7109375" customWidth="1"/>
    <col min="7" max="7" width="50.28515625" customWidth="1"/>
    <col min="8" max="8" width="10.28515625" customWidth="1"/>
    <col min="9" max="9" width="10.7109375" customWidth="1"/>
    <col min="10" max="10" width="35.7109375" customWidth="1"/>
    <col min="11" max="14" width="10.5703125" customWidth="1"/>
    <col min="15" max="16" width="15.7109375" customWidth="1"/>
    <col min="17" max="17" width="18.5703125" customWidth="1"/>
    <col min="18" max="18" width="15.7109375" customWidth="1"/>
    <col min="19" max="21" width="14" customWidth="1"/>
    <col min="22" max="22" width="11.7109375" customWidth="1"/>
    <col min="23" max="23" width="11.28515625" customWidth="1"/>
    <col min="24" max="24" width="10" customWidth="1"/>
    <col min="25" max="25" width="11.7109375" customWidth="1"/>
    <col min="26" max="26" width="12.28515625" customWidth="1"/>
    <col min="27" max="27" width="13.7109375" customWidth="1"/>
    <col min="28" max="29" width="11.28515625" customWidth="1"/>
    <col min="30" max="30" width="12.28515625" customWidth="1"/>
    <col min="31" max="31" width="13.28515625" customWidth="1"/>
    <col min="32" max="33" width="11.28515625" customWidth="1"/>
    <col min="34" max="34" width="17" customWidth="1"/>
    <col min="35" max="35" width="16.7109375" customWidth="1"/>
    <col min="36" max="36" width="10.42578125" customWidth="1"/>
  </cols>
  <sheetData>
    <row r="1" spans="1:36" x14ac:dyDescent="0.25">
      <c r="A1" s="1"/>
      <c r="B1" s="382" t="s">
        <v>40</v>
      </c>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c r="AF1" s="382"/>
      <c r="AG1" s="382"/>
      <c r="AH1" s="382"/>
      <c r="AI1" s="382"/>
      <c r="AJ1" s="1"/>
    </row>
    <row r="2" spans="1:36" ht="15.75" thickBot="1"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43.5" customHeight="1" thickBot="1" x14ac:dyDescent="0.3">
      <c r="A3" s="1"/>
      <c r="B3" s="663" t="s">
        <v>0</v>
      </c>
      <c r="C3" s="656" t="s">
        <v>1</v>
      </c>
      <c r="D3" s="656" t="s">
        <v>28</v>
      </c>
      <c r="E3" s="656" t="s">
        <v>29</v>
      </c>
      <c r="F3" s="656" t="s">
        <v>30</v>
      </c>
      <c r="G3" s="656" t="s">
        <v>3</v>
      </c>
      <c r="H3" s="656" t="s">
        <v>4</v>
      </c>
      <c r="I3" s="656" t="s">
        <v>5</v>
      </c>
      <c r="J3" s="658" t="s">
        <v>6</v>
      </c>
      <c r="K3" s="658"/>
      <c r="L3" s="658"/>
      <c r="M3" s="658"/>
      <c r="N3" s="656" t="s">
        <v>47</v>
      </c>
      <c r="O3" s="656" t="s">
        <v>31</v>
      </c>
      <c r="P3" s="659" t="s">
        <v>42</v>
      </c>
      <c r="Q3" s="659" t="s">
        <v>32</v>
      </c>
      <c r="R3" s="659" t="s">
        <v>37</v>
      </c>
      <c r="S3" s="659" t="s">
        <v>33</v>
      </c>
      <c r="T3" s="656" t="s">
        <v>55</v>
      </c>
      <c r="U3" s="656" t="s">
        <v>57</v>
      </c>
      <c r="V3" s="658" t="s">
        <v>59</v>
      </c>
      <c r="W3" s="658"/>
      <c r="X3" s="658"/>
      <c r="Y3" s="658"/>
      <c r="Z3" s="658"/>
      <c r="AA3" s="658"/>
      <c r="AB3" s="656" t="s">
        <v>69</v>
      </c>
      <c r="AC3" s="659" t="s">
        <v>75</v>
      </c>
      <c r="AD3" s="660" t="s">
        <v>228</v>
      </c>
      <c r="AE3" s="661"/>
      <c r="AF3" s="662"/>
      <c r="AG3" s="656" t="s">
        <v>27</v>
      </c>
      <c r="AH3" s="656" t="s">
        <v>36</v>
      </c>
      <c r="AI3" s="656" t="s">
        <v>34</v>
      </c>
      <c r="AJ3" s="657" t="s">
        <v>35</v>
      </c>
    </row>
    <row r="4" spans="1:36" ht="140.65" customHeight="1" thickBot="1" x14ac:dyDescent="0.3">
      <c r="A4" s="1"/>
      <c r="B4" s="663"/>
      <c r="C4" s="656"/>
      <c r="D4" s="656"/>
      <c r="E4" s="656"/>
      <c r="F4" s="656"/>
      <c r="G4" s="656"/>
      <c r="H4" s="656"/>
      <c r="I4" s="656"/>
      <c r="J4" s="20" t="s">
        <v>7</v>
      </c>
      <c r="K4" s="20" t="s">
        <v>8</v>
      </c>
      <c r="L4" s="20" t="s">
        <v>9</v>
      </c>
      <c r="M4" s="21" t="s">
        <v>10</v>
      </c>
      <c r="N4" s="656"/>
      <c r="O4" s="656"/>
      <c r="P4" s="659"/>
      <c r="Q4" s="659"/>
      <c r="R4" s="659"/>
      <c r="S4" s="659"/>
      <c r="T4" s="656"/>
      <c r="U4" s="656"/>
      <c r="V4" s="20" t="s">
        <v>61</v>
      </c>
      <c r="W4" s="20" t="s">
        <v>62</v>
      </c>
      <c r="X4" s="20" t="s">
        <v>15</v>
      </c>
      <c r="Y4" s="20" t="s">
        <v>63</v>
      </c>
      <c r="Z4" s="20" t="s">
        <v>60</v>
      </c>
      <c r="AA4" s="20" t="s">
        <v>25</v>
      </c>
      <c r="AB4" s="656"/>
      <c r="AC4" s="659"/>
      <c r="AD4" s="20" t="s">
        <v>16</v>
      </c>
      <c r="AE4" s="20" t="s">
        <v>17</v>
      </c>
      <c r="AF4" s="20" t="s">
        <v>26</v>
      </c>
      <c r="AG4" s="656"/>
      <c r="AH4" s="656"/>
      <c r="AI4" s="656"/>
      <c r="AJ4" s="657"/>
    </row>
    <row r="5" spans="1:36" ht="15.75" thickBot="1" x14ac:dyDescent="0.3">
      <c r="A5" s="1"/>
      <c r="B5" s="22">
        <v>1</v>
      </c>
      <c r="C5" s="23">
        <v>2</v>
      </c>
      <c r="D5" s="23">
        <v>3</v>
      </c>
      <c r="E5" s="23">
        <v>4</v>
      </c>
      <c r="F5" s="23">
        <v>5</v>
      </c>
      <c r="G5" s="23">
        <v>6</v>
      </c>
      <c r="H5" s="23">
        <v>7</v>
      </c>
      <c r="I5" s="23">
        <v>8</v>
      </c>
      <c r="J5" s="23">
        <v>9</v>
      </c>
      <c r="K5" s="23">
        <v>10</v>
      </c>
      <c r="L5" s="23">
        <v>11</v>
      </c>
      <c r="M5" s="23">
        <v>12</v>
      </c>
      <c r="N5" s="23">
        <v>13</v>
      </c>
      <c r="O5" s="23">
        <v>14</v>
      </c>
      <c r="P5" s="23">
        <v>15</v>
      </c>
      <c r="Q5" s="23">
        <v>16</v>
      </c>
      <c r="R5" s="23">
        <v>17</v>
      </c>
      <c r="S5" s="24">
        <v>18</v>
      </c>
      <c r="T5" s="23">
        <v>19</v>
      </c>
      <c r="U5" s="23">
        <v>20</v>
      </c>
      <c r="V5" s="23">
        <v>21</v>
      </c>
      <c r="W5" s="23">
        <v>22</v>
      </c>
      <c r="X5" s="23">
        <v>23</v>
      </c>
      <c r="Y5" s="23">
        <v>24</v>
      </c>
      <c r="Z5" s="23">
        <v>25</v>
      </c>
      <c r="AA5" s="23">
        <v>26</v>
      </c>
      <c r="AB5" s="23">
        <v>27</v>
      </c>
      <c r="AC5" s="23">
        <v>28</v>
      </c>
      <c r="AD5" s="23">
        <v>29</v>
      </c>
      <c r="AE5" s="23">
        <v>30</v>
      </c>
      <c r="AF5" s="23">
        <v>31</v>
      </c>
      <c r="AG5" s="23">
        <v>32</v>
      </c>
      <c r="AH5" s="23">
        <v>33</v>
      </c>
      <c r="AI5" s="23">
        <v>34</v>
      </c>
      <c r="AJ5" s="25">
        <v>35</v>
      </c>
    </row>
    <row r="6" spans="1:36" ht="36.4" customHeight="1" x14ac:dyDescent="0.25">
      <c r="A6" s="1"/>
      <c r="B6" s="573" t="s">
        <v>229</v>
      </c>
      <c r="C6" s="557" t="s">
        <v>230</v>
      </c>
      <c r="D6" s="557" t="s">
        <v>231</v>
      </c>
      <c r="E6" s="557" t="s">
        <v>232</v>
      </c>
      <c r="F6" s="557" t="s">
        <v>233</v>
      </c>
      <c r="G6" s="557" t="s">
        <v>234</v>
      </c>
      <c r="H6" s="557" t="s">
        <v>79</v>
      </c>
      <c r="I6" s="557" t="s">
        <v>79</v>
      </c>
      <c r="J6" s="26" t="s">
        <v>235</v>
      </c>
      <c r="K6" s="26" t="s">
        <v>236</v>
      </c>
      <c r="L6" s="26" t="s">
        <v>92</v>
      </c>
      <c r="M6" s="27">
        <v>50</v>
      </c>
      <c r="N6" s="557" t="s">
        <v>82</v>
      </c>
      <c r="O6" s="557" t="s">
        <v>237</v>
      </c>
      <c r="P6" s="565" t="s">
        <v>238</v>
      </c>
      <c r="Q6" s="565" t="s">
        <v>239</v>
      </c>
      <c r="R6" s="565" t="s">
        <v>86</v>
      </c>
      <c r="S6" s="565" t="s">
        <v>134</v>
      </c>
      <c r="T6" s="555">
        <f>SUM(U6:U11)</f>
        <v>3236750</v>
      </c>
      <c r="U6" s="555">
        <f>V6</f>
        <v>816000</v>
      </c>
      <c r="V6" s="555">
        <v>816000</v>
      </c>
      <c r="W6" s="555">
        <v>0</v>
      </c>
      <c r="X6" s="555">
        <v>0</v>
      </c>
      <c r="Y6" s="555">
        <v>0</v>
      </c>
      <c r="Z6" s="555">
        <v>0</v>
      </c>
      <c r="AA6" s="555">
        <v>0</v>
      </c>
      <c r="AB6" s="555">
        <v>144000</v>
      </c>
      <c r="AC6" s="555" t="s">
        <v>87</v>
      </c>
      <c r="AD6" s="555">
        <v>0</v>
      </c>
      <c r="AE6" s="555">
        <f>V6</f>
        <v>816000</v>
      </c>
      <c r="AF6" s="555">
        <v>0</v>
      </c>
      <c r="AG6" s="555"/>
      <c r="AH6" s="653" t="s">
        <v>240</v>
      </c>
      <c r="AI6" s="653" t="s">
        <v>241</v>
      </c>
      <c r="AJ6" s="567">
        <v>45365</v>
      </c>
    </row>
    <row r="7" spans="1:36" ht="40.15" customHeight="1" x14ac:dyDescent="0.25">
      <c r="A7" s="1"/>
      <c r="B7" s="597"/>
      <c r="C7" s="564"/>
      <c r="D7" s="564"/>
      <c r="E7" s="564"/>
      <c r="F7" s="564"/>
      <c r="G7" s="564"/>
      <c r="H7" s="564"/>
      <c r="I7" s="564"/>
      <c r="J7" s="28" t="s">
        <v>242</v>
      </c>
      <c r="K7" s="28" t="s">
        <v>243</v>
      </c>
      <c r="L7" s="28" t="s">
        <v>89</v>
      </c>
      <c r="M7" s="28">
        <v>50</v>
      </c>
      <c r="N7" s="564"/>
      <c r="O7" s="564"/>
      <c r="P7" s="610"/>
      <c r="Q7" s="610"/>
      <c r="R7" s="610"/>
      <c r="S7" s="610"/>
      <c r="T7" s="588"/>
      <c r="U7" s="587"/>
      <c r="V7" s="587"/>
      <c r="W7" s="587"/>
      <c r="X7" s="587"/>
      <c r="Y7" s="587"/>
      <c r="Z7" s="587"/>
      <c r="AA7" s="587"/>
      <c r="AB7" s="587"/>
      <c r="AC7" s="587"/>
      <c r="AD7" s="587"/>
      <c r="AE7" s="587"/>
      <c r="AF7" s="587"/>
      <c r="AG7" s="587"/>
      <c r="AH7" s="654"/>
      <c r="AI7" s="654"/>
      <c r="AJ7" s="612"/>
    </row>
    <row r="8" spans="1:36" ht="35.65" customHeight="1" x14ac:dyDescent="0.25">
      <c r="A8" s="1"/>
      <c r="B8" s="597"/>
      <c r="C8" s="564"/>
      <c r="D8" s="564"/>
      <c r="E8" s="564"/>
      <c r="F8" s="564" t="s">
        <v>244</v>
      </c>
      <c r="G8" s="564"/>
      <c r="H8" s="564" t="s">
        <v>79</v>
      </c>
      <c r="I8" s="564" t="s">
        <v>79</v>
      </c>
      <c r="J8" s="28" t="s">
        <v>235</v>
      </c>
      <c r="K8" s="28" t="s">
        <v>236</v>
      </c>
      <c r="L8" s="28" t="s">
        <v>92</v>
      </c>
      <c r="M8" s="28">
        <v>121</v>
      </c>
      <c r="N8" s="564" t="s">
        <v>82</v>
      </c>
      <c r="O8" s="564" t="s">
        <v>245</v>
      </c>
      <c r="P8" s="610" t="s">
        <v>238</v>
      </c>
      <c r="Q8" s="610" t="s">
        <v>239</v>
      </c>
      <c r="R8" s="610" t="s">
        <v>86</v>
      </c>
      <c r="S8" s="610" t="s">
        <v>134</v>
      </c>
      <c r="T8" s="588"/>
      <c r="U8" s="587">
        <f>V8</f>
        <v>2000000</v>
      </c>
      <c r="V8" s="641">
        <v>2000000</v>
      </c>
      <c r="W8" s="641">
        <v>0</v>
      </c>
      <c r="X8" s="641">
        <v>0</v>
      </c>
      <c r="Y8" s="641">
        <v>0</v>
      </c>
      <c r="Z8" s="641">
        <v>0</v>
      </c>
      <c r="AA8" s="650">
        <v>0</v>
      </c>
      <c r="AB8" s="641">
        <v>352942</v>
      </c>
      <c r="AC8" s="587" t="s">
        <v>87</v>
      </c>
      <c r="AD8" s="650">
        <v>0</v>
      </c>
      <c r="AE8" s="587">
        <f>V8</f>
        <v>2000000</v>
      </c>
      <c r="AF8" s="650">
        <v>0</v>
      </c>
      <c r="AG8" s="650"/>
      <c r="AH8" s="654"/>
      <c r="AI8" s="654"/>
      <c r="AJ8" s="612"/>
    </row>
    <row r="9" spans="1:36" ht="39.4" customHeight="1" x14ac:dyDescent="0.25">
      <c r="A9" s="1"/>
      <c r="B9" s="597"/>
      <c r="C9" s="564"/>
      <c r="D9" s="564"/>
      <c r="E9" s="564"/>
      <c r="F9" s="564"/>
      <c r="G9" s="564"/>
      <c r="H9" s="564"/>
      <c r="I9" s="564"/>
      <c r="J9" s="28" t="s">
        <v>242</v>
      </c>
      <c r="K9" s="28" t="s">
        <v>243</v>
      </c>
      <c r="L9" s="28" t="s">
        <v>89</v>
      </c>
      <c r="M9" s="28">
        <v>121</v>
      </c>
      <c r="N9" s="564"/>
      <c r="O9" s="564"/>
      <c r="P9" s="610"/>
      <c r="Q9" s="610"/>
      <c r="R9" s="610"/>
      <c r="S9" s="610"/>
      <c r="T9" s="588"/>
      <c r="U9" s="587"/>
      <c r="V9" s="641"/>
      <c r="W9" s="641"/>
      <c r="X9" s="641"/>
      <c r="Y9" s="641"/>
      <c r="Z9" s="641"/>
      <c r="AA9" s="650"/>
      <c r="AB9" s="641"/>
      <c r="AC9" s="587"/>
      <c r="AD9" s="650"/>
      <c r="AE9" s="587"/>
      <c r="AF9" s="650"/>
      <c r="AG9" s="650"/>
      <c r="AH9" s="654"/>
      <c r="AI9" s="654"/>
      <c r="AJ9" s="612"/>
    </row>
    <row r="10" spans="1:36" ht="36.4" customHeight="1" x14ac:dyDescent="0.25">
      <c r="A10" s="1"/>
      <c r="B10" s="597"/>
      <c r="C10" s="564"/>
      <c r="D10" s="564"/>
      <c r="E10" s="564"/>
      <c r="F10" s="564" t="s">
        <v>246</v>
      </c>
      <c r="G10" s="564"/>
      <c r="H10" s="564" t="s">
        <v>79</v>
      </c>
      <c r="I10" s="564" t="s">
        <v>79</v>
      </c>
      <c r="J10" s="28" t="s">
        <v>235</v>
      </c>
      <c r="K10" s="28" t="s">
        <v>236</v>
      </c>
      <c r="L10" s="28" t="s">
        <v>92</v>
      </c>
      <c r="M10" s="28">
        <v>25</v>
      </c>
      <c r="N10" s="564" t="s">
        <v>82</v>
      </c>
      <c r="O10" s="564" t="s">
        <v>97</v>
      </c>
      <c r="P10" s="610" t="s">
        <v>238</v>
      </c>
      <c r="Q10" s="610" t="s">
        <v>239</v>
      </c>
      <c r="R10" s="610" t="s">
        <v>86</v>
      </c>
      <c r="S10" s="610" t="s">
        <v>134</v>
      </c>
      <c r="T10" s="588"/>
      <c r="U10" s="641">
        <f>V10</f>
        <v>420750</v>
      </c>
      <c r="V10" s="641">
        <v>420750</v>
      </c>
      <c r="W10" s="641">
        <v>0</v>
      </c>
      <c r="X10" s="641">
        <v>0</v>
      </c>
      <c r="Y10" s="641">
        <v>0</v>
      </c>
      <c r="Z10" s="641">
        <v>0</v>
      </c>
      <c r="AA10" s="650">
        <v>0</v>
      </c>
      <c r="AB10" s="641">
        <v>74250</v>
      </c>
      <c r="AC10" s="587" t="s">
        <v>87</v>
      </c>
      <c r="AD10" s="650">
        <v>0</v>
      </c>
      <c r="AE10" s="650">
        <f>V10</f>
        <v>420750</v>
      </c>
      <c r="AF10" s="650">
        <v>0</v>
      </c>
      <c r="AG10" s="650"/>
      <c r="AH10" s="654"/>
      <c r="AI10" s="654"/>
      <c r="AJ10" s="612"/>
    </row>
    <row r="11" spans="1:36" ht="39.4" customHeight="1" thickBot="1" x14ac:dyDescent="0.3">
      <c r="A11" s="1"/>
      <c r="B11" s="574"/>
      <c r="C11" s="559"/>
      <c r="D11" s="559"/>
      <c r="E11" s="559"/>
      <c r="F11" s="559"/>
      <c r="G11" s="559"/>
      <c r="H11" s="559"/>
      <c r="I11" s="559"/>
      <c r="J11" s="29" t="s">
        <v>242</v>
      </c>
      <c r="K11" s="29" t="s">
        <v>243</v>
      </c>
      <c r="L11" s="29" t="s">
        <v>89</v>
      </c>
      <c r="M11" s="29">
        <v>19</v>
      </c>
      <c r="N11" s="559"/>
      <c r="O11" s="559"/>
      <c r="P11" s="566"/>
      <c r="Q11" s="566"/>
      <c r="R11" s="566"/>
      <c r="S11" s="566"/>
      <c r="T11" s="558"/>
      <c r="U11" s="642"/>
      <c r="V11" s="642"/>
      <c r="W11" s="642"/>
      <c r="X11" s="642"/>
      <c r="Y11" s="642"/>
      <c r="Z11" s="642"/>
      <c r="AA11" s="651"/>
      <c r="AB11" s="642"/>
      <c r="AC11" s="556"/>
      <c r="AD11" s="651"/>
      <c r="AE11" s="651"/>
      <c r="AF11" s="651"/>
      <c r="AG11" s="651"/>
      <c r="AH11" s="655"/>
      <c r="AI11" s="655"/>
      <c r="AJ11" s="568"/>
    </row>
    <row r="12" spans="1:36" s="31" customFormat="1" ht="39.4" customHeight="1" x14ac:dyDescent="0.2">
      <c r="A12" s="1"/>
      <c r="B12" s="643" t="s">
        <v>247</v>
      </c>
      <c r="C12" s="557" t="s">
        <v>248</v>
      </c>
      <c r="D12" s="557" t="s">
        <v>231</v>
      </c>
      <c r="E12" s="557" t="s">
        <v>232</v>
      </c>
      <c r="F12" s="557" t="s">
        <v>249</v>
      </c>
      <c r="G12" s="557" t="s">
        <v>234</v>
      </c>
      <c r="H12" s="557" t="s">
        <v>79</v>
      </c>
      <c r="I12" s="557" t="s">
        <v>79</v>
      </c>
      <c r="J12" s="26" t="s">
        <v>235</v>
      </c>
      <c r="K12" s="26" t="s">
        <v>236</v>
      </c>
      <c r="L12" s="26" t="s">
        <v>92</v>
      </c>
      <c r="M12" s="26">
        <v>34</v>
      </c>
      <c r="N12" s="557" t="s">
        <v>82</v>
      </c>
      <c r="O12" s="557" t="s">
        <v>377</v>
      </c>
      <c r="P12" s="565" t="s">
        <v>238</v>
      </c>
      <c r="Q12" s="565" t="s">
        <v>239</v>
      </c>
      <c r="R12" s="565" t="s">
        <v>86</v>
      </c>
      <c r="S12" s="565" t="s">
        <v>134</v>
      </c>
      <c r="T12" s="652">
        <f>U12+U14</f>
        <v>2409750</v>
      </c>
      <c r="U12" s="652">
        <f>V12</f>
        <v>879750</v>
      </c>
      <c r="V12" s="652">
        <v>879750</v>
      </c>
      <c r="W12" s="652">
        <v>0</v>
      </c>
      <c r="X12" s="652">
        <v>0</v>
      </c>
      <c r="Y12" s="652">
        <v>0</v>
      </c>
      <c r="Z12" s="652">
        <v>0</v>
      </c>
      <c r="AA12" s="649">
        <v>0</v>
      </c>
      <c r="AB12" s="652">
        <v>155250</v>
      </c>
      <c r="AC12" s="555" t="s">
        <v>87</v>
      </c>
      <c r="AD12" s="649">
        <v>0</v>
      </c>
      <c r="AE12" s="649">
        <f>V12</f>
        <v>879750</v>
      </c>
      <c r="AF12" s="649">
        <v>0</v>
      </c>
      <c r="AG12" s="649"/>
      <c r="AH12" s="557" t="s">
        <v>250</v>
      </c>
      <c r="AI12" s="557" t="s">
        <v>251</v>
      </c>
      <c r="AJ12" s="646">
        <v>45454</v>
      </c>
    </row>
    <row r="13" spans="1:36" s="31" customFormat="1" ht="39.4" customHeight="1" x14ac:dyDescent="0.2">
      <c r="A13" s="1"/>
      <c r="B13" s="644"/>
      <c r="C13" s="564"/>
      <c r="D13" s="564"/>
      <c r="E13" s="564"/>
      <c r="F13" s="564"/>
      <c r="G13" s="564"/>
      <c r="H13" s="564"/>
      <c r="I13" s="564"/>
      <c r="J13" s="28" t="s">
        <v>242</v>
      </c>
      <c r="K13" s="28" t="s">
        <v>243</v>
      </c>
      <c r="L13" s="28" t="s">
        <v>89</v>
      </c>
      <c r="M13" s="28">
        <v>30</v>
      </c>
      <c r="N13" s="564"/>
      <c r="O13" s="564"/>
      <c r="P13" s="610"/>
      <c r="Q13" s="610"/>
      <c r="R13" s="610"/>
      <c r="S13" s="610"/>
      <c r="T13" s="564"/>
      <c r="U13" s="641"/>
      <c r="V13" s="641"/>
      <c r="W13" s="641"/>
      <c r="X13" s="641"/>
      <c r="Y13" s="641"/>
      <c r="Z13" s="641"/>
      <c r="AA13" s="650"/>
      <c r="AB13" s="641"/>
      <c r="AC13" s="587"/>
      <c r="AD13" s="650"/>
      <c r="AE13" s="650"/>
      <c r="AF13" s="650"/>
      <c r="AG13" s="650"/>
      <c r="AH13" s="564"/>
      <c r="AI13" s="564"/>
      <c r="AJ13" s="647"/>
    </row>
    <row r="14" spans="1:36" s="31" customFormat="1" ht="39.4" customHeight="1" x14ac:dyDescent="0.2">
      <c r="A14" s="1"/>
      <c r="B14" s="644"/>
      <c r="C14" s="564"/>
      <c r="D14" s="564"/>
      <c r="E14" s="564"/>
      <c r="F14" s="564" t="s">
        <v>252</v>
      </c>
      <c r="G14" s="564"/>
      <c r="H14" s="564" t="s">
        <v>79</v>
      </c>
      <c r="I14" s="564" t="s">
        <v>79</v>
      </c>
      <c r="J14" s="28" t="s">
        <v>235</v>
      </c>
      <c r="K14" s="28" t="s">
        <v>236</v>
      </c>
      <c r="L14" s="28" t="s">
        <v>92</v>
      </c>
      <c r="M14" s="28">
        <v>86</v>
      </c>
      <c r="N14" s="564" t="s">
        <v>82</v>
      </c>
      <c r="O14" s="564" t="s">
        <v>96</v>
      </c>
      <c r="P14" s="610" t="s">
        <v>238</v>
      </c>
      <c r="Q14" s="610" t="s">
        <v>239</v>
      </c>
      <c r="R14" s="610" t="s">
        <v>86</v>
      </c>
      <c r="S14" s="610" t="s">
        <v>134</v>
      </c>
      <c r="T14" s="564"/>
      <c r="U14" s="641">
        <f>V14</f>
        <v>1530000</v>
      </c>
      <c r="V14" s="641">
        <v>1530000</v>
      </c>
      <c r="W14" s="641">
        <v>0</v>
      </c>
      <c r="X14" s="641">
        <v>0</v>
      </c>
      <c r="Y14" s="641">
        <v>0</v>
      </c>
      <c r="Z14" s="641">
        <v>0</v>
      </c>
      <c r="AA14" s="650">
        <v>0</v>
      </c>
      <c r="AB14" s="641">
        <v>270000</v>
      </c>
      <c r="AC14" s="587" t="s">
        <v>87</v>
      </c>
      <c r="AD14" s="650">
        <v>0</v>
      </c>
      <c r="AE14" s="650">
        <f>V14</f>
        <v>1530000</v>
      </c>
      <c r="AF14" s="650">
        <v>0</v>
      </c>
      <c r="AG14" s="650"/>
      <c r="AH14" s="564"/>
      <c r="AI14" s="564"/>
      <c r="AJ14" s="647"/>
    </row>
    <row r="15" spans="1:36" s="31" customFormat="1" ht="39.4" customHeight="1" thickBot="1" x14ac:dyDescent="0.25">
      <c r="A15" s="1"/>
      <c r="B15" s="645"/>
      <c r="C15" s="559"/>
      <c r="D15" s="559"/>
      <c r="E15" s="559"/>
      <c r="F15" s="559"/>
      <c r="G15" s="559"/>
      <c r="H15" s="559"/>
      <c r="I15" s="559"/>
      <c r="J15" s="29" t="s">
        <v>242</v>
      </c>
      <c r="K15" s="29" t="s">
        <v>243</v>
      </c>
      <c r="L15" s="29" t="s">
        <v>89</v>
      </c>
      <c r="M15" s="29">
        <v>86</v>
      </c>
      <c r="N15" s="559"/>
      <c r="O15" s="559"/>
      <c r="P15" s="566"/>
      <c r="Q15" s="566"/>
      <c r="R15" s="566"/>
      <c r="S15" s="566"/>
      <c r="T15" s="559"/>
      <c r="U15" s="642"/>
      <c r="V15" s="642"/>
      <c r="W15" s="642"/>
      <c r="X15" s="642"/>
      <c r="Y15" s="642"/>
      <c r="Z15" s="642"/>
      <c r="AA15" s="651"/>
      <c r="AB15" s="642"/>
      <c r="AC15" s="556"/>
      <c r="AD15" s="651"/>
      <c r="AE15" s="651"/>
      <c r="AF15" s="651"/>
      <c r="AG15" s="651"/>
      <c r="AH15" s="559"/>
      <c r="AI15" s="559"/>
      <c r="AJ15" s="648"/>
    </row>
    <row r="16" spans="1:36" s="31" customFormat="1" ht="45" customHeight="1" x14ac:dyDescent="0.2">
      <c r="A16" s="1"/>
      <c r="B16" s="573" t="s">
        <v>253</v>
      </c>
      <c r="C16" s="557" t="s">
        <v>254</v>
      </c>
      <c r="D16" s="557" t="s">
        <v>231</v>
      </c>
      <c r="E16" s="557" t="s">
        <v>232</v>
      </c>
      <c r="F16" s="557" t="s">
        <v>255</v>
      </c>
      <c r="G16" s="557" t="s">
        <v>234</v>
      </c>
      <c r="H16" s="557" t="s">
        <v>79</v>
      </c>
      <c r="I16" s="557" t="s">
        <v>79</v>
      </c>
      <c r="J16" s="26" t="s">
        <v>235</v>
      </c>
      <c r="K16" s="26" t="s">
        <v>236</v>
      </c>
      <c r="L16" s="26" t="s">
        <v>92</v>
      </c>
      <c r="M16" s="27">
        <v>23</v>
      </c>
      <c r="N16" s="557" t="s">
        <v>82</v>
      </c>
      <c r="O16" s="557" t="s">
        <v>378</v>
      </c>
      <c r="P16" s="565" t="s">
        <v>238</v>
      </c>
      <c r="Q16" s="565" t="s">
        <v>239</v>
      </c>
      <c r="R16" s="565" t="s">
        <v>86</v>
      </c>
      <c r="S16" s="565" t="s">
        <v>134</v>
      </c>
      <c r="T16" s="555">
        <f>U16</f>
        <v>1259594.51</v>
      </c>
      <c r="U16" s="555">
        <f>V16</f>
        <v>1259594.51</v>
      </c>
      <c r="V16" s="555">
        <v>1259594.51</v>
      </c>
      <c r="W16" s="555">
        <v>0</v>
      </c>
      <c r="X16" s="555">
        <v>0</v>
      </c>
      <c r="Y16" s="555">
        <v>0</v>
      </c>
      <c r="Z16" s="555">
        <v>0</v>
      </c>
      <c r="AA16" s="555">
        <v>0</v>
      </c>
      <c r="AB16" s="555">
        <v>222281.38</v>
      </c>
      <c r="AC16" s="555" t="s">
        <v>87</v>
      </c>
      <c r="AD16" s="555">
        <v>0</v>
      </c>
      <c r="AE16" s="555">
        <f>V16</f>
        <v>1259594.51</v>
      </c>
      <c r="AF16" s="555">
        <v>0</v>
      </c>
      <c r="AG16" s="555"/>
      <c r="AH16" s="569">
        <v>45474</v>
      </c>
      <c r="AI16" s="569">
        <v>45536</v>
      </c>
      <c r="AJ16" s="638">
        <v>45483</v>
      </c>
    </row>
    <row r="17" spans="1:36" s="31" customFormat="1" ht="56.65" customHeight="1" thickBot="1" x14ac:dyDescent="0.25">
      <c r="A17" s="1"/>
      <c r="B17" s="574"/>
      <c r="C17" s="559"/>
      <c r="D17" s="559"/>
      <c r="E17" s="559"/>
      <c r="F17" s="559"/>
      <c r="G17" s="559"/>
      <c r="H17" s="559"/>
      <c r="I17" s="559"/>
      <c r="J17" s="29" t="s">
        <v>242</v>
      </c>
      <c r="K17" s="29" t="s">
        <v>243</v>
      </c>
      <c r="L17" s="29" t="s">
        <v>89</v>
      </c>
      <c r="M17" s="30">
        <v>23</v>
      </c>
      <c r="N17" s="559"/>
      <c r="O17" s="558"/>
      <c r="P17" s="566"/>
      <c r="Q17" s="566"/>
      <c r="R17" s="566"/>
      <c r="S17" s="566"/>
      <c r="T17" s="558"/>
      <c r="U17" s="556"/>
      <c r="V17" s="556"/>
      <c r="W17" s="556"/>
      <c r="X17" s="556"/>
      <c r="Y17" s="556"/>
      <c r="Z17" s="556"/>
      <c r="AA17" s="556"/>
      <c r="AB17" s="556"/>
      <c r="AC17" s="556"/>
      <c r="AD17" s="556"/>
      <c r="AE17" s="556"/>
      <c r="AF17" s="556"/>
      <c r="AG17" s="556"/>
      <c r="AH17" s="570"/>
      <c r="AI17" s="570"/>
      <c r="AJ17" s="639"/>
    </row>
    <row r="18" spans="1:36" ht="46.5" customHeight="1" x14ac:dyDescent="0.25">
      <c r="A18" s="1"/>
      <c r="B18" s="573" t="s">
        <v>256</v>
      </c>
      <c r="C18" s="557" t="s">
        <v>257</v>
      </c>
      <c r="D18" s="557" t="s">
        <v>231</v>
      </c>
      <c r="E18" s="557" t="s">
        <v>232</v>
      </c>
      <c r="F18" s="557" t="s">
        <v>258</v>
      </c>
      <c r="G18" s="557" t="s">
        <v>234</v>
      </c>
      <c r="H18" s="557" t="s">
        <v>79</v>
      </c>
      <c r="I18" s="557" t="s">
        <v>79</v>
      </c>
      <c r="J18" s="26" t="s">
        <v>235</v>
      </c>
      <c r="K18" s="26" t="s">
        <v>236</v>
      </c>
      <c r="L18" s="26" t="s">
        <v>92</v>
      </c>
      <c r="M18" s="27">
        <v>25</v>
      </c>
      <c r="N18" s="557" t="s">
        <v>82</v>
      </c>
      <c r="O18" s="557" t="s">
        <v>379</v>
      </c>
      <c r="P18" s="565" t="s">
        <v>238</v>
      </c>
      <c r="Q18" s="565" t="s">
        <v>239</v>
      </c>
      <c r="R18" s="565" t="s">
        <v>86</v>
      </c>
      <c r="S18" s="565" t="s">
        <v>134</v>
      </c>
      <c r="T18" s="555">
        <f>U18</f>
        <v>300900</v>
      </c>
      <c r="U18" s="555">
        <f>V18</f>
        <v>300900</v>
      </c>
      <c r="V18" s="555">
        <v>300900</v>
      </c>
      <c r="W18" s="555">
        <v>0</v>
      </c>
      <c r="X18" s="555">
        <v>0</v>
      </c>
      <c r="Y18" s="555">
        <v>0</v>
      </c>
      <c r="Z18" s="555">
        <v>0</v>
      </c>
      <c r="AA18" s="555">
        <v>0</v>
      </c>
      <c r="AB18" s="555">
        <v>53100</v>
      </c>
      <c r="AC18" s="555" t="s">
        <v>87</v>
      </c>
      <c r="AD18" s="555">
        <v>0</v>
      </c>
      <c r="AE18" s="555">
        <f>V18</f>
        <v>300900</v>
      </c>
      <c r="AF18" s="555">
        <v>0</v>
      </c>
      <c r="AG18" s="555"/>
      <c r="AH18" s="569">
        <v>45566</v>
      </c>
      <c r="AI18" s="569">
        <v>45627</v>
      </c>
      <c r="AJ18" s="567">
        <v>45574</v>
      </c>
    </row>
    <row r="19" spans="1:36" ht="50.65" customHeight="1" thickBot="1" x14ac:dyDescent="0.3">
      <c r="A19" s="1"/>
      <c r="B19" s="640"/>
      <c r="C19" s="613"/>
      <c r="D19" s="613"/>
      <c r="E19" s="613"/>
      <c r="F19" s="613"/>
      <c r="G19" s="613"/>
      <c r="H19" s="613"/>
      <c r="I19" s="613"/>
      <c r="J19" s="115" t="s">
        <v>242</v>
      </c>
      <c r="K19" s="115" t="s">
        <v>243</v>
      </c>
      <c r="L19" s="115" t="s">
        <v>89</v>
      </c>
      <c r="M19" s="116">
        <v>25</v>
      </c>
      <c r="N19" s="613"/>
      <c r="O19" s="615"/>
      <c r="P19" s="637"/>
      <c r="Q19" s="637"/>
      <c r="R19" s="637"/>
      <c r="S19" s="637"/>
      <c r="T19" s="634"/>
      <c r="U19" s="634"/>
      <c r="V19" s="634"/>
      <c r="W19" s="634"/>
      <c r="X19" s="634"/>
      <c r="Y19" s="634"/>
      <c r="Z19" s="634"/>
      <c r="AA19" s="634"/>
      <c r="AB19" s="634"/>
      <c r="AC19" s="634"/>
      <c r="AD19" s="634"/>
      <c r="AE19" s="634"/>
      <c r="AF19" s="634"/>
      <c r="AG19" s="634"/>
      <c r="AH19" s="635"/>
      <c r="AI19" s="635"/>
      <c r="AJ19" s="636"/>
    </row>
    <row r="20" spans="1:36" ht="2.65" customHeight="1" x14ac:dyDescent="0.25">
      <c r="A20" s="1"/>
      <c r="B20" s="573" t="s">
        <v>380</v>
      </c>
      <c r="C20" s="557" t="s">
        <v>381</v>
      </c>
      <c r="D20" s="557" t="s">
        <v>231</v>
      </c>
      <c r="E20" s="557" t="s">
        <v>232</v>
      </c>
      <c r="F20" s="628" t="s">
        <v>557</v>
      </c>
      <c r="G20" s="557" t="s">
        <v>234</v>
      </c>
      <c r="H20" s="628" t="s">
        <v>79</v>
      </c>
      <c r="I20" s="628" t="s">
        <v>79</v>
      </c>
      <c r="J20" s="628" t="s">
        <v>382</v>
      </c>
      <c r="K20" s="628" t="s">
        <v>383</v>
      </c>
      <c r="L20" s="628" t="s">
        <v>146</v>
      </c>
      <c r="M20" s="631">
        <v>10</v>
      </c>
      <c r="N20" s="628" t="s">
        <v>82</v>
      </c>
      <c r="O20" s="628" t="s">
        <v>384</v>
      </c>
      <c r="P20" s="628" t="s">
        <v>238</v>
      </c>
      <c r="Q20" s="628" t="s">
        <v>239</v>
      </c>
      <c r="R20" s="628" t="s">
        <v>86</v>
      </c>
      <c r="S20" s="628" t="s">
        <v>134</v>
      </c>
      <c r="T20" s="555">
        <f>SUM(U20:U27)</f>
        <v>1375000</v>
      </c>
      <c r="U20" s="625">
        <f>V20</f>
        <v>525000</v>
      </c>
      <c r="V20" s="625">
        <v>525000</v>
      </c>
      <c r="W20" s="625">
        <v>0</v>
      </c>
      <c r="X20" s="625">
        <v>0</v>
      </c>
      <c r="Y20" s="625">
        <v>0</v>
      </c>
      <c r="Z20" s="625">
        <v>0</v>
      </c>
      <c r="AA20" s="625">
        <v>0</v>
      </c>
      <c r="AB20" s="625">
        <v>175000</v>
      </c>
      <c r="AC20" s="625" t="s">
        <v>87</v>
      </c>
      <c r="AD20" s="625">
        <v>0</v>
      </c>
      <c r="AE20" s="625">
        <f>V20</f>
        <v>525000</v>
      </c>
      <c r="AF20" s="625">
        <v>0</v>
      </c>
      <c r="AG20" s="548"/>
      <c r="AH20" s="569" t="s">
        <v>385</v>
      </c>
      <c r="AI20" s="569" t="s">
        <v>250</v>
      </c>
      <c r="AJ20" s="624" t="s">
        <v>483</v>
      </c>
    </row>
    <row r="21" spans="1:36" ht="27.4" customHeight="1" x14ac:dyDescent="0.25">
      <c r="A21" s="1"/>
      <c r="B21" s="597"/>
      <c r="C21" s="564"/>
      <c r="D21" s="564"/>
      <c r="E21" s="564"/>
      <c r="F21" s="629"/>
      <c r="G21" s="564"/>
      <c r="H21" s="629"/>
      <c r="I21" s="629"/>
      <c r="J21" s="629"/>
      <c r="K21" s="629"/>
      <c r="L21" s="629"/>
      <c r="M21" s="632"/>
      <c r="N21" s="629"/>
      <c r="O21" s="629"/>
      <c r="P21" s="629"/>
      <c r="Q21" s="629"/>
      <c r="R21" s="629"/>
      <c r="S21" s="629"/>
      <c r="T21" s="587"/>
      <c r="U21" s="626"/>
      <c r="V21" s="626"/>
      <c r="W21" s="626"/>
      <c r="X21" s="626"/>
      <c r="Y21" s="626"/>
      <c r="Z21" s="626"/>
      <c r="AA21" s="626"/>
      <c r="AB21" s="626"/>
      <c r="AC21" s="626"/>
      <c r="AD21" s="626"/>
      <c r="AE21" s="626"/>
      <c r="AF21" s="626"/>
      <c r="AG21" s="583"/>
      <c r="AH21" s="611"/>
      <c r="AI21" s="611"/>
      <c r="AJ21" s="612"/>
    </row>
    <row r="22" spans="1:36" ht="19.5" customHeight="1" x14ac:dyDescent="0.25">
      <c r="A22" s="1"/>
      <c r="B22" s="597"/>
      <c r="C22" s="564"/>
      <c r="D22" s="564"/>
      <c r="E22" s="564"/>
      <c r="F22" s="629"/>
      <c r="G22" s="564"/>
      <c r="H22" s="629"/>
      <c r="I22" s="629"/>
      <c r="J22" s="630"/>
      <c r="K22" s="630"/>
      <c r="L22" s="630"/>
      <c r="M22" s="633"/>
      <c r="N22" s="629"/>
      <c r="O22" s="629"/>
      <c r="P22" s="629"/>
      <c r="Q22" s="629"/>
      <c r="R22" s="629"/>
      <c r="S22" s="629"/>
      <c r="T22" s="587"/>
      <c r="U22" s="626"/>
      <c r="V22" s="626"/>
      <c r="W22" s="626"/>
      <c r="X22" s="626"/>
      <c r="Y22" s="626"/>
      <c r="Z22" s="626"/>
      <c r="AA22" s="626"/>
      <c r="AB22" s="626"/>
      <c r="AC22" s="626"/>
      <c r="AD22" s="626"/>
      <c r="AE22" s="626"/>
      <c r="AF22" s="626"/>
      <c r="AG22" s="583"/>
      <c r="AH22" s="611"/>
      <c r="AI22" s="611"/>
      <c r="AJ22" s="612"/>
    </row>
    <row r="23" spans="1:36" ht="57.4" customHeight="1" x14ac:dyDescent="0.25">
      <c r="A23" s="1"/>
      <c r="B23" s="597"/>
      <c r="C23" s="564"/>
      <c r="D23" s="564"/>
      <c r="E23" s="564"/>
      <c r="F23" s="630"/>
      <c r="G23" s="564"/>
      <c r="H23" s="630"/>
      <c r="I23" s="630"/>
      <c r="J23" s="153" t="s">
        <v>386</v>
      </c>
      <c r="K23" s="153" t="s">
        <v>387</v>
      </c>
      <c r="L23" s="153" t="s">
        <v>388</v>
      </c>
      <c r="M23" s="154">
        <v>10</v>
      </c>
      <c r="N23" s="630"/>
      <c r="O23" s="630"/>
      <c r="P23" s="630"/>
      <c r="Q23" s="630"/>
      <c r="R23" s="630"/>
      <c r="S23" s="630"/>
      <c r="T23" s="587"/>
      <c r="U23" s="627"/>
      <c r="V23" s="627"/>
      <c r="W23" s="627"/>
      <c r="X23" s="627"/>
      <c r="Y23" s="627"/>
      <c r="Z23" s="627"/>
      <c r="AA23" s="627"/>
      <c r="AB23" s="627"/>
      <c r="AC23" s="627"/>
      <c r="AD23" s="627"/>
      <c r="AE23" s="627"/>
      <c r="AF23" s="627"/>
      <c r="AG23" s="618"/>
      <c r="AH23" s="611"/>
      <c r="AI23" s="611"/>
      <c r="AJ23" s="612"/>
    </row>
    <row r="24" spans="1:36" ht="45" customHeight="1" x14ac:dyDescent="0.25">
      <c r="A24" s="1"/>
      <c r="B24" s="597"/>
      <c r="C24" s="564"/>
      <c r="D24" s="564"/>
      <c r="E24" s="564"/>
      <c r="F24" s="564" t="s">
        <v>389</v>
      </c>
      <c r="G24" s="564"/>
      <c r="H24" s="564" t="s">
        <v>79</v>
      </c>
      <c r="I24" s="564" t="s">
        <v>79</v>
      </c>
      <c r="J24" s="28" t="s">
        <v>382</v>
      </c>
      <c r="K24" s="28" t="s">
        <v>383</v>
      </c>
      <c r="L24" s="28" t="s">
        <v>146</v>
      </c>
      <c r="M24" s="114">
        <v>10</v>
      </c>
      <c r="N24" s="564" t="s">
        <v>82</v>
      </c>
      <c r="O24" s="564" t="s">
        <v>390</v>
      </c>
      <c r="P24" s="610" t="s">
        <v>238</v>
      </c>
      <c r="Q24" s="610" t="s">
        <v>239</v>
      </c>
      <c r="R24" s="610" t="s">
        <v>86</v>
      </c>
      <c r="S24" s="610" t="s">
        <v>134</v>
      </c>
      <c r="T24" s="587"/>
      <c r="U24" s="587">
        <f>V24</f>
        <v>340000</v>
      </c>
      <c r="V24" s="587">
        <v>340000</v>
      </c>
      <c r="W24" s="587">
        <v>0</v>
      </c>
      <c r="X24" s="587">
        <v>0</v>
      </c>
      <c r="Y24" s="587">
        <v>0</v>
      </c>
      <c r="Z24" s="587">
        <v>0</v>
      </c>
      <c r="AA24" s="587">
        <v>0</v>
      </c>
      <c r="AB24" s="587">
        <v>60000</v>
      </c>
      <c r="AC24" s="587" t="s">
        <v>87</v>
      </c>
      <c r="AD24" s="587">
        <v>0</v>
      </c>
      <c r="AE24" s="587">
        <f>V24</f>
        <v>340000</v>
      </c>
      <c r="AF24" s="587">
        <v>0</v>
      </c>
      <c r="AG24" s="587"/>
      <c r="AH24" s="611"/>
      <c r="AI24" s="611"/>
      <c r="AJ24" s="612"/>
    </row>
    <row r="25" spans="1:36" ht="55.15" customHeight="1" x14ac:dyDescent="0.25">
      <c r="A25" s="1"/>
      <c r="B25" s="597"/>
      <c r="C25" s="564"/>
      <c r="D25" s="564"/>
      <c r="E25" s="564"/>
      <c r="F25" s="564"/>
      <c r="G25" s="564"/>
      <c r="H25" s="564"/>
      <c r="I25" s="564"/>
      <c r="J25" s="28" t="s">
        <v>386</v>
      </c>
      <c r="K25" s="28" t="s">
        <v>387</v>
      </c>
      <c r="L25" s="28" t="s">
        <v>388</v>
      </c>
      <c r="M25" s="114">
        <v>10</v>
      </c>
      <c r="N25" s="564"/>
      <c r="O25" s="588"/>
      <c r="P25" s="610"/>
      <c r="Q25" s="610"/>
      <c r="R25" s="610"/>
      <c r="S25" s="610"/>
      <c r="T25" s="587"/>
      <c r="U25" s="587"/>
      <c r="V25" s="587"/>
      <c r="W25" s="587"/>
      <c r="X25" s="587"/>
      <c r="Y25" s="587"/>
      <c r="Z25" s="587"/>
      <c r="AA25" s="587"/>
      <c r="AB25" s="587"/>
      <c r="AC25" s="587"/>
      <c r="AD25" s="587"/>
      <c r="AE25" s="587"/>
      <c r="AF25" s="587"/>
      <c r="AG25" s="587"/>
      <c r="AH25" s="611"/>
      <c r="AI25" s="611"/>
      <c r="AJ25" s="612"/>
    </row>
    <row r="26" spans="1:36" ht="45" customHeight="1" x14ac:dyDescent="0.25">
      <c r="A26" s="1"/>
      <c r="B26" s="597"/>
      <c r="C26" s="564"/>
      <c r="D26" s="564"/>
      <c r="E26" s="564"/>
      <c r="F26" s="599" t="s">
        <v>558</v>
      </c>
      <c r="G26" s="564"/>
      <c r="H26" s="599" t="s">
        <v>79</v>
      </c>
      <c r="I26" s="599" t="s">
        <v>79</v>
      </c>
      <c r="J26" s="153" t="s">
        <v>382</v>
      </c>
      <c r="K26" s="153" t="s">
        <v>383</v>
      </c>
      <c r="L26" s="153" t="s">
        <v>146</v>
      </c>
      <c r="M26" s="154">
        <v>24</v>
      </c>
      <c r="N26" s="599" t="s">
        <v>82</v>
      </c>
      <c r="O26" s="599" t="s">
        <v>390</v>
      </c>
      <c r="P26" s="599" t="s">
        <v>238</v>
      </c>
      <c r="Q26" s="599" t="s">
        <v>239</v>
      </c>
      <c r="R26" s="599" t="s">
        <v>86</v>
      </c>
      <c r="S26" s="599" t="s">
        <v>134</v>
      </c>
      <c r="T26" s="587"/>
      <c r="U26" s="592">
        <f>V26</f>
        <v>510000</v>
      </c>
      <c r="V26" s="592">
        <v>510000</v>
      </c>
      <c r="W26" s="592">
        <v>0</v>
      </c>
      <c r="X26" s="592">
        <v>0</v>
      </c>
      <c r="Y26" s="592">
        <v>0</v>
      </c>
      <c r="Z26" s="592">
        <v>0</v>
      </c>
      <c r="AA26" s="592">
        <v>0</v>
      </c>
      <c r="AB26" s="592">
        <v>90000</v>
      </c>
      <c r="AC26" s="592" t="s">
        <v>87</v>
      </c>
      <c r="AD26" s="592">
        <v>0</v>
      </c>
      <c r="AE26" s="592">
        <f>V26</f>
        <v>510000</v>
      </c>
      <c r="AF26" s="592">
        <v>0</v>
      </c>
      <c r="AG26" s="587"/>
      <c r="AH26" s="611"/>
      <c r="AI26" s="611"/>
      <c r="AJ26" s="612"/>
    </row>
    <row r="27" spans="1:36" ht="57" customHeight="1" thickBot="1" x14ac:dyDescent="0.3">
      <c r="A27" s="1"/>
      <c r="B27" s="574"/>
      <c r="C27" s="559"/>
      <c r="D27" s="559"/>
      <c r="E27" s="559"/>
      <c r="F27" s="607"/>
      <c r="G27" s="559"/>
      <c r="H27" s="607"/>
      <c r="I27" s="607"/>
      <c r="J27" s="155" t="s">
        <v>386</v>
      </c>
      <c r="K27" s="155" t="s">
        <v>387</v>
      </c>
      <c r="L27" s="155" t="s">
        <v>388</v>
      </c>
      <c r="M27" s="156">
        <v>24</v>
      </c>
      <c r="N27" s="607"/>
      <c r="O27" s="623"/>
      <c r="P27" s="607"/>
      <c r="Q27" s="607"/>
      <c r="R27" s="607"/>
      <c r="S27" s="607"/>
      <c r="T27" s="556"/>
      <c r="U27" s="604"/>
      <c r="V27" s="604"/>
      <c r="W27" s="604"/>
      <c r="X27" s="604"/>
      <c r="Y27" s="604"/>
      <c r="Z27" s="604"/>
      <c r="AA27" s="604"/>
      <c r="AB27" s="604"/>
      <c r="AC27" s="604"/>
      <c r="AD27" s="604"/>
      <c r="AE27" s="604"/>
      <c r="AF27" s="604"/>
      <c r="AG27" s="556"/>
      <c r="AH27" s="570"/>
      <c r="AI27" s="570"/>
      <c r="AJ27" s="568"/>
    </row>
    <row r="28" spans="1:36" ht="6" customHeight="1" x14ac:dyDescent="0.25">
      <c r="A28" s="1"/>
      <c r="B28" s="573" t="s">
        <v>391</v>
      </c>
      <c r="C28" s="557" t="s">
        <v>392</v>
      </c>
      <c r="D28" s="557" t="s">
        <v>231</v>
      </c>
      <c r="E28" s="557" t="s">
        <v>232</v>
      </c>
      <c r="F28" s="562" t="s">
        <v>393</v>
      </c>
      <c r="G28" s="557" t="s">
        <v>234</v>
      </c>
      <c r="H28" s="562" t="s">
        <v>79</v>
      </c>
      <c r="I28" s="562" t="s">
        <v>79</v>
      </c>
      <c r="J28" s="562" t="s">
        <v>382</v>
      </c>
      <c r="K28" s="562" t="s">
        <v>383</v>
      </c>
      <c r="L28" s="562" t="s">
        <v>146</v>
      </c>
      <c r="M28" s="622">
        <v>28</v>
      </c>
      <c r="N28" s="562" t="s">
        <v>82</v>
      </c>
      <c r="O28" s="562" t="s">
        <v>377</v>
      </c>
      <c r="P28" s="619" t="s">
        <v>238</v>
      </c>
      <c r="Q28" s="619" t="s">
        <v>239</v>
      </c>
      <c r="R28" s="619" t="s">
        <v>86</v>
      </c>
      <c r="S28" s="619" t="s">
        <v>134</v>
      </c>
      <c r="T28" s="555">
        <f>SUM(U28:U35)</f>
        <v>3893500</v>
      </c>
      <c r="U28" s="548">
        <f>V28</f>
        <v>1521500</v>
      </c>
      <c r="V28" s="548">
        <v>1521500</v>
      </c>
      <c r="W28" s="548">
        <v>0</v>
      </c>
      <c r="X28" s="548">
        <v>0</v>
      </c>
      <c r="Y28" s="548">
        <v>0</v>
      </c>
      <c r="Z28" s="548">
        <v>0</v>
      </c>
      <c r="AA28" s="548">
        <v>0</v>
      </c>
      <c r="AB28" s="548">
        <v>268500</v>
      </c>
      <c r="AC28" s="548" t="s">
        <v>87</v>
      </c>
      <c r="AD28" s="548">
        <v>0</v>
      </c>
      <c r="AE28" s="548">
        <f>V28</f>
        <v>1521500</v>
      </c>
      <c r="AF28" s="548">
        <v>0</v>
      </c>
      <c r="AG28" s="548"/>
      <c r="AH28" s="569" t="s">
        <v>250</v>
      </c>
      <c r="AI28" s="569" t="s">
        <v>251</v>
      </c>
      <c r="AJ28" s="567">
        <v>45460</v>
      </c>
    </row>
    <row r="29" spans="1:36" ht="15" customHeight="1" x14ac:dyDescent="0.25">
      <c r="A29" s="1"/>
      <c r="B29" s="597"/>
      <c r="C29" s="564"/>
      <c r="D29" s="564"/>
      <c r="E29" s="564"/>
      <c r="F29" s="585"/>
      <c r="G29" s="564"/>
      <c r="H29" s="585"/>
      <c r="I29" s="585"/>
      <c r="J29" s="585"/>
      <c r="K29" s="585"/>
      <c r="L29" s="585"/>
      <c r="M29" s="616"/>
      <c r="N29" s="585"/>
      <c r="O29" s="585"/>
      <c r="P29" s="620"/>
      <c r="Q29" s="620"/>
      <c r="R29" s="620"/>
      <c r="S29" s="620"/>
      <c r="T29" s="587"/>
      <c r="U29" s="583"/>
      <c r="V29" s="583"/>
      <c r="W29" s="583"/>
      <c r="X29" s="583"/>
      <c r="Y29" s="583"/>
      <c r="Z29" s="583"/>
      <c r="AA29" s="583"/>
      <c r="AB29" s="583"/>
      <c r="AC29" s="583"/>
      <c r="AD29" s="583"/>
      <c r="AE29" s="583"/>
      <c r="AF29" s="583"/>
      <c r="AG29" s="583"/>
      <c r="AH29" s="611"/>
      <c r="AI29" s="611"/>
      <c r="AJ29" s="612"/>
    </row>
    <row r="30" spans="1:36" ht="25.5" customHeight="1" x14ac:dyDescent="0.25">
      <c r="A30" s="1"/>
      <c r="B30" s="597"/>
      <c r="C30" s="564"/>
      <c r="D30" s="564"/>
      <c r="E30" s="564"/>
      <c r="F30" s="585"/>
      <c r="G30" s="564"/>
      <c r="H30" s="585"/>
      <c r="I30" s="585"/>
      <c r="J30" s="614"/>
      <c r="K30" s="614"/>
      <c r="L30" s="614"/>
      <c r="M30" s="617"/>
      <c r="N30" s="585"/>
      <c r="O30" s="585"/>
      <c r="P30" s="620"/>
      <c r="Q30" s="620"/>
      <c r="R30" s="620"/>
      <c r="S30" s="620"/>
      <c r="T30" s="587"/>
      <c r="U30" s="583"/>
      <c r="V30" s="583"/>
      <c r="W30" s="583"/>
      <c r="X30" s="583"/>
      <c r="Y30" s="583"/>
      <c r="Z30" s="583"/>
      <c r="AA30" s="583"/>
      <c r="AB30" s="583"/>
      <c r="AC30" s="583"/>
      <c r="AD30" s="583"/>
      <c r="AE30" s="583"/>
      <c r="AF30" s="583"/>
      <c r="AG30" s="583"/>
      <c r="AH30" s="611"/>
      <c r="AI30" s="611"/>
      <c r="AJ30" s="612"/>
    </row>
    <row r="31" spans="1:36" ht="19.5" customHeight="1" x14ac:dyDescent="0.25">
      <c r="A31" s="1"/>
      <c r="B31" s="597"/>
      <c r="C31" s="564"/>
      <c r="D31" s="564"/>
      <c r="E31" s="564"/>
      <c r="F31" s="585"/>
      <c r="G31" s="564"/>
      <c r="H31" s="585"/>
      <c r="I31" s="585"/>
      <c r="J31" s="613" t="s">
        <v>386</v>
      </c>
      <c r="K31" s="613" t="s">
        <v>387</v>
      </c>
      <c r="L31" s="613" t="s">
        <v>388</v>
      </c>
      <c r="M31" s="615">
        <v>28</v>
      </c>
      <c r="N31" s="585"/>
      <c r="O31" s="585"/>
      <c r="P31" s="620"/>
      <c r="Q31" s="620"/>
      <c r="R31" s="620"/>
      <c r="S31" s="620"/>
      <c r="T31" s="587"/>
      <c r="U31" s="583"/>
      <c r="V31" s="583"/>
      <c r="W31" s="583"/>
      <c r="X31" s="583"/>
      <c r="Y31" s="583"/>
      <c r="Z31" s="583"/>
      <c r="AA31" s="583"/>
      <c r="AB31" s="583"/>
      <c r="AC31" s="583"/>
      <c r="AD31" s="583"/>
      <c r="AE31" s="583"/>
      <c r="AF31" s="583"/>
      <c r="AG31" s="583"/>
      <c r="AH31" s="611"/>
      <c r="AI31" s="611"/>
      <c r="AJ31" s="612"/>
    </row>
    <row r="32" spans="1:36" ht="6" customHeight="1" x14ac:dyDescent="0.25">
      <c r="A32" s="1"/>
      <c r="B32" s="597"/>
      <c r="C32" s="564"/>
      <c r="D32" s="564"/>
      <c r="E32" s="564"/>
      <c r="F32" s="585"/>
      <c r="G32" s="564"/>
      <c r="H32" s="585"/>
      <c r="I32" s="585"/>
      <c r="J32" s="585"/>
      <c r="K32" s="585"/>
      <c r="L32" s="585"/>
      <c r="M32" s="616"/>
      <c r="N32" s="585"/>
      <c r="O32" s="585"/>
      <c r="P32" s="620"/>
      <c r="Q32" s="620"/>
      <c r="R32" s="620"/>
      <c r="S32" s="620"/>
      <c r="T32" s="587"/>
      <c r="U32" s="583"/>
      <c r="V32" s="583"/>
      <c r="W32" s="583"/>
      <c r="X32" s="583"/>
      <c r="Y32" s="583"/>
      <c r="Z32" s="583"/>
      <c r="AA32" s="583"/>
      <c r="AB32" s="583"/>
      <c r="AC32" s="583"/>
      <c r="AD32" s="583"/>
      <c r="AE32" s="583"/>
      <c r="AF32" s="583"/>
      <c r="AG32" s="583"/>
      <c r="AH32" s="611"/>
      <c r="AI32" s="611"/>
      <c r="AJ32" s="612"/>
    </row>
    <row r="33" spans="1:36" ht="25.15" customHeight="1" x14ac:dyDescent="0.25">
      <c r="A33" s="1"/>
      <c r="B33" s="597"/>
      <c r="C33" s="564"/>
      <c r="D33" s="564"/>
      <c r="E33" s="564"/>
      <c r="F33" s="614"/>
      <c r="G33" s="564"/>
      <c r="H33" s="614"/>
      <c r="I33" s="614"/>
      <c r="J33" s="614"/>
      <c r="K33" s="614"/>
      <c r="L33" s="614"/>
      <c r="M33" s="617"/>
      <c r="N33" s="614"/>
      <c r="O33" s="614"/>
      <c r="P33" s="621"/>
      <c r="Q33" s="621"/>
      <c r="R33" s="621"/>
      <c r="S33" s="621"/>
      <c r="T33" s="587"/>
      <c r="U33" s="618"/>
      <c r="V33" s="618"/>
      <c r="W33" s="618"/>
      <c r="X33" s="618"/>
      <c r="Y33" s="618"/>
      <c r="Z33" s="618"/>
      <c r="AA33" s="618"/>
      <c r="AB33" s="618"/>
      <c r="AC33" s="618"/>
      <c r="AD33" s="618"/>
      <c r="AE33" s="618"/>
      <c r="AF33" s="618"/>
      <c r="AG33" s="618"/>
      <c r="AH33" s="611"/>
      <c r="AI33" s="611"/>
      <c r="AJ33" s="612"/>
    </row>
    <row r="34" spans="1:36" ht="50.65" customHeight="1" x14ac:dyDescent="0.25">
      <c r="A34" s="1"/>
      <c r="B34" s="597"/>
      <c r="C34" s="564"/>
      <c r="D34" s="564"/>
      <c r="E34" s="564"/>
      <c r="F34" s="564" t="s">
        <v>394</v>
      </c>
      <c r="G34" s="564"/>
      <c r="H34" s="564" t="s">
        <v>79</v>
      </c>
      <c r="I34" s="564" t="s">
        <v>79</v>
      </c>
      <c r="J34" s="28" t="s">
        <v>382</v>
      </c>
      <c r="K34" s="28" t="s">
        <v>383</v>
      </c>
      <c r="L34" s="28" t="s">
        <v>146</v>
      </c>
      <c r="M34" s="114">
        <v>46</v>
      </c>
      <c r="N34" s="564" t="s">
        <v>82</v>
      </c>
      <c r="O34" s="564" t="s">
        <v>94</v>
      </c>
      <c r="P34" s="610" t="s">
        <v>238</v>
      </c>
      <c r="Q34" s="610" t="s">
        <v>239</v>
      </c>
      <c r="R34" s="610" t="s">
        <v>86</v>
      </c>
      <c r="S34" s="610" t="s">
        <v>134</v>
      </c>
      <c r="T34" s="587"/>
      <c r="U34" s="587">
        <f>V34</f>
        <v>2372000</v>
      </c>
      <c r="V34" s="587">
        <v>2372000</v>
      </c>
      <c r="W34" s="587">
        <v>0</v>
      </c>
      <c r="X34" s="587">
        <v>0</v>
      </c>
      <c r="Y34" s="587">
        <v>0</v>
      </c>
      <c r="Z34" s="587">
        <v>0</v>
      </c>
      <c r="AA34" s="587">
        <v>0</v>
      </c>
      <c r="AB34" s="587">
        <v>418677</v>
      </c>
      <c r="AC34" s="587" t="s">
        <v>87</v>
      </c>
      <c r="AD34" s="587">
        <v>0</v>
      </c>
      <c r="AE34" s="587">
        <f>V34</f>
        <v>2372000</v>
      </c>
      <c r="AF34" s="587">
        <v>0</v>
      </c>
      <c r="AG34" s="587"/>
      <c r="AH34" s="611"/>
      <c r="AI34" s="611"/>
      <c r="AJ34" s="612"/>
    </row>
    <row r="35" spans="1:36" ht="61.5" customHeight="1" thickBot="1" x14ac:dyDescent="0.3">
      <c r="A35" s="1"/>
      <c r="B35" s="597"/>
      <c r="C35" s="564"/>
      <c r="D35" s="564"/>
      <c r="E35" s="564"/>
      <c r="F35" s="564"/>
      <c r="G35" s="564"/>
      <c r="H35" s="564"/>
      <c r="I35" s="564"/>
      <c r="J35" s="28" t="s">
        <v>386</v>
      </c>
      <c r="K35" s="28" t="s">
        <v>387</v>
      </c>
      <c r="L35" s="28" t="s">
        <v>388</v>
      </c>
      <c r="M35" s="114">
        <v>46</v>
      </c>
      <c r="N35" s="564"/>
      <c r="O35" s="588"/>
      <c r="P35" s="610"/>
      <c r="Q35" s="610"/>
      <c r="R35" s="610"/>
      <c r="S35" s="610"/>
      <c r="T35" s="587"/>
      <c r="U35" s="587"/>
      <c r="V35" s="587"/>
      <c r="W35" s="587"/>
      <c r="X35" s="587"/>
      <c r="Y35" s="587"/>
      <c r="Z35" s="587"/>
      <c r="AA35" s="587"/>
      <c r="AB35" s="587"/>
      <c r="AC35" s="587"/>
      <c r="AD35" s="587"/>
      <c r="AE35" s="587"/>
      <c r="AF35" s="587"/>
      <c r="AG35" s="587"/>
      <c r="AH35" s="611"/>
      <c r="AI35" s="611"/>
      <c r="AJ35" s="612"/>
    </row>
    <row r="36" spans="1:36" ht="40.15" customHeight="1" x14ac:dyDescent="0.25">
      <c r="A36" s="1"/>
      <c r="B36" s="608" t="s">
        <v>728</v>
      </c>
      <c r="C36" s="598" t="s">
        <v>395</v>
      </c>
      <c r="D36" s="598" t="s">
        <v>231</v>
      </c>
      <c r="E36" s="598" t="s">
        <v>232</v>
      </c>
      <c r="F36" s="598" t="s">
        <v>396</v>
      </c>
      <c r="G36" s="598" t="s">
        <v>397</v>
      </c>
      <c r="H36" s="598" t="s">
        <v>79</v>
      </c>
      <c r="I36" s="598" t="s">
        <v>79</v>
      </c>
      <c r="J36" s="157" t="s">
        <v>398</v>
      </c>
      <c r="K36" s="157" t="s">
        <v>399</v>
      </c>
      <c r="L36" s="157" t="s">
        <v>388</v>
      </c>
      <c r="M36" s="158">
        <v>45</v>
      </c>
      <c r="N36" s="598" t="s">
        <v>82</v>
      </c>
      <c r="O36" s="598" t="s">
        <v>99</v>
      </c>
      <c r="P36" s="598" t="s">
        <v>238</v>
      </c>
      <c r="Q36" s="598" t="s">
        <v>239</v>
      </c>
      <c r="R36" s="598" t="s">
        <v>86</v>
      </c>
      <c r="S36" s="598" t="s">
        <v>134</v>
      </c>
      <c r="T36" s="591">
        <f>U36</f>
        <v>733125</v>
      </c>
      <c r="U36" s="591">
        <f>V36</f>
        <v>733125</v>
      </c>
      <c r="V36" s="591">
        <v>733125</v>
      </c>
      <c r="W36" s="591">
        <v>0</v>
      </c>
      <c r="X36" s="591">
        <v>0</v>
      </c>
      <c r="Y36" s="591">
        <v>0</v>
      </c>
      <c r="Z36" s="591">
        <v>0</v>
      </c>
      <c r="AA36" s="591">
        <v>0</v>
      </c>
      <c r="AB36" s="591">
        <v>129375</v>
      </c>
      <c r="AC36" s="591" t="s">
        <v>87</v>
      </c>
      <c r="AD36" s="591">
        <v>0</v>
      </c>
      <c r="AE36" s="591">
        <f>V36</f>
        <v>733125</v>
      </c>
      <c r="AF36" s="591">
        <v>0</v>
      </c>
      <c r="AG36" s="591"/>
      <c r="AH36" s="605" t="s">
        <v>250</v>
      </c>
      <c r="AI36" s="605" t="s">
        <v>251</v>
      </c>
      <c r="AJ36" s="602">
        <v>45454</v>
      </c>
    </row>
    <row r="37" spans="1:36" ht="43.15" customHeight="1" thickBot="1" x14ac:dyDescent="0.3">
      <c r="A37" s="1"/>
      <c r="B37" s="609"/>
      <c r="C37" s="607"/>
      <c r="D37" s="607"/>
      <c r="E37" s="607"/>
      <c r="F37" s="607"/>
      <c r="G37" s="607"/>
      <c r="H37" s="607"/>
      <c r="I37" s="607"/>
      <c r="J37" s="155" t="s">
        <v>400</v>
      </c>
      <c r="K37" s="155" t="s">
        <v>401</v>
      </c>
      <c r="L37" s="155" t="s">
        <v>89</v>
      </c>
      <c r="M37" s="156">
        <v>45</v>
      </c>
      <c r="N37" s="607"/>
      <c r="O37" s="607"/>
      <c r="P37" s="607"/>
      <c r="Q37" s="607"/>
      <c r="R37" s="607"/>
      <c r="S37" s="607"/>
      <c r="T37" s="604"/>
      <c r="U37" s="604"/>
      <c r="V37" s="604"/>
      <c r="W37" s="604"/>
      <c r="X37" s="604"/>
      <c r="Y37" s="604"/>
      <c r="Z37" s="604"/>
      <c r="AA37" s="604"/>
      <c r="AB37" s="604"/>
      <c r="AC37" s="604"/>
      <c r="AD37" s="604"/>
      <c r="AE37" s="604"/>
      <c r="AF37" s="604"/>
      <c r="AG37" s="604"/>
      <c r="AH37" s="606"/>
      <c r="AI37" s="606"/>
      <c r="AJ37" s="603"/>
    </row>
    <row r="38" spans="1:36" ht="9.4" customHeight="1" x14ac:dyDescent="0.25">
      <c r="A38" s="1"/>
      <c r="B38" s="573" t="s">
        <v>402</v>
      </c>
      <c r="C38" s="557" t="s">
        <v>403</v>
      </c>
      <c r="D38" s="557" t="s">
        <v>231</v>
      </c>
      <c r="E38" s="557" t="s">
        <v>232</v>
      </c>
      <c r="F38" s="557" t="s">
        <v>404</v>
      </c>
      <c r="G38" s="557" t="s">
        <v>234</v>
      </c>
      <c r="H38" s="557" t="s">
        <v>79</v>
      </c>
      <c r="I38" s="557" t="s">
        <v>79</v>
      </c>
      <c r="J38" s="557" t="s">
        <v>382</v>
      </c>
      <c r="K38" s="557" t="s">
        <v>383</v>
      </c>
      <c r="L38" s="557" t="s">
        <v>146</v>
      </c>
      <c r="M38" s="601">
        <v>45</v>
      </c>
      <c r="N38" s="557" t="s">
        <v>82</v>
      </c>
      <c r="O38" s="557" t="s">
        <v>83</v>
      </c>
      <c r="P38" s="557" t="s">
        <v>238</v>
      </c>
      <c r="Q38" s="557" t="s">
        <v>239</v>
      </c>
      <c r="R38" s="557" t="s">
        <v>86</v>
      </c>
      <c r="S38" s="557" t="s">
        <v>134</v>
      </c>
      <c r="T38" s="555">
        <f>U42+U38</f>
        <v>2186100</v>
      </c>
      <c r="U38" s="555">
        <f>V38</f>
        <v>2079000</v>
      </c>
      <c r="V38" s="555">
        <v>2079000</v>
      </c>
      <c r="W38" s="555">
        <v>0</v>
      </c>
      <c r="X38" s="555">
        <v>0</v>
      </c>
      <c r="Y38" s="555">
        <v>0</v>
      </c>
      <c r="Z38" s="555">
        <v>0</v>
      </c>
      <c r="AA38" s="555">
        <v>0</v>
      </c>
      <c r="AB38" s="555">
        <v>366883</v>
      </c>
      <c r="AC38" s="555" t="s">
        <v>87</v>
      </c>
      <c r="AD38" s="555">
        <v>0</v>
      </c>
      <c r="AE38" s="555">
        <f>V38</f>
        <v>2079000</v>
      </c>
      <c r="AF38" s="555">
        <v>0</v>
      </c>
      <c r="AG38" s="555"/>
      <c r="AH38" s="550" t="s">
        <v>405</v>
      </c>
      <c r="AI38" s="550" t="s">
        <v>406</v>
      </c>
      <c r="AJ38" s="552">
        <v>45545</v>
      </c>
    </row>
    <row r="39" spans="1:36" ht="33" customHeight="1" x14ac:dyDescent="0.25">
      <c r="A39" s="1"/>
      <c r="B39" s="597"/>
      <c r="C39" s="564"/>
      <c r="D39" s="564"/>
      <c r="E39" s="564"/>
      <c r="F39" s="564"/>
      <c r="G39" s="564"/>
      <c r="H39" s="564"/>
      <c r="I39" s="564"/>
      <c r="J39" s="564"/>
      <c r="K39" s="564"/>
      <c r="L39" s="564"/>
      <c r="M39" s="588"/>
      <c r="N39" s="564"/>
      <c r="O39" s="564"/>
      <c r="P39" s="564"/>
      <c r="Q39" s="564"/>
      <c r="R39" s="564"/>
      <c r="S39" s="564"/>
      <c r="T39" s="587"/>
      <c r="U39" s="587"/>
      <c r="V39" s="587"/>
      <c r="W39" s="587"/>
      <c r="X39" s="587"/>
      <c r="Y39" s="587"/>
      <c r="Z39" s="587"/>
      <c r="AA39" s="587"/>
      <c r="AB39" s="587"/>
      <c r="AC39" s="587"/>
      <c r="AD39" s="587"/>
      <c r="AE39" s="587"/>
      <c r="AF39" s="587"/>
      <c r="AG39" s="587"/>
      <c r="AH39" s="590"/>
      <c r="AI39" s="590"/>
      <c r="AJ39" s="596"/>
    </row>
    <row r="40" spans="1:36" ht="0.4" customHeight="1" x14ac:dyDescent="0.25">
      <c r="A40" s="1"/>
      <c r="B40" s="597"/>
      <c r="C40" s="564"/>
      <c r="D40" s="564"/>
      <c r="E40" s="564"/>
      <c r="F40" s="564"/>
      <c r="G40" s="564"/>
      <c r="H40" s="564"/>
      <c r="I40" s="564"/>
      <c r="J40" s="564"/>
      <c r="K40" s="564"/>
      <c r="L40" s="564"/>
      <c r="M40" s="588"/>
      <c r="N40" s="564"/>
      <c r="O40" s="564"/>
      <c r="P40" s="564"/>
      <c r="Q40" s="564"/>
      <c r="R40" s="564"/>
      <c r="S40" s="564"/>
      <c r="T40" s="587"/>
      <c r="U40" s="587"/>
      <c r="V40" s="587"/>
      <c r="W40" s="587"/>
      <c r="X40" s="587"/>
      <c r="Y40" s="587"/>
      <c r="Z40" s="587"/>
      <c r="AA40" s="587"/>
      <c r="AB40" s="587"/>
      <c r="AC40" s="587"/>
      <c r="AD40" s="587"/>
      <c r="AE40" s="587"/>
      <c r="AF40" s="587"/>
      <c r="AG40" s="587"/>
      <c r="AH40" s="590"/>
      <c r="AI40" s="590"/>
      <c r="AJ40" s="596"/>
    </row>
    <row r="41" spans="1:36" ht="50.65" customHeight="1" x14ac:dyDescent="0.25">
      <c r="A41" s="1"/>
      <c r="B41" s="597"/>
      <c r="C41" s="564"/>
      <c r="D41" s="564"/>
      <c r="E41" s="564"/>
      <c r="F41" s="564"/>
      <c r="G41" s="564"/>
      <c r="H41" s="564"/>
      <c r="I41" s="564"/>
      <c r="J41" s="28" t="s">
        <v>386</v>
      </c>
      <c r="K41" s="28" t="s">
        <v>387</v>
      </c>
      <c r="L41" s="28" t="s">
        <v>388</v>
      </c>
      <c r="M41" s="114">
        <v>45</v>
      </c>
      <c r="N41" s="564"/>
      <c r="O41" s="564"/>
      <c r="P41" s="564"/>
      <c r="Q41" s="564"/>
      <c r="R41" s="564"/>
      <c r="S41" s="564"/>
      <c r="T41" s="587"/>
      <c r="U41" s="587"/>
      <c r="V41" s="587"/>
      <c r="W41" s="587"/>
      <c r="X41" s="587"/>
      <c r="Y41" s="587"/>
      <c r="Z41" s="587"/>
      <c r="AA41" s="587"/>
      <c r="AB41" s="587"/>
      <c r="AC41" s="587"/>
      <c r="AD41" s="587"/>
      <c r="AE41" s="587"/>
      <c r="AF41" s="587"/>
      <c r="AG41" s="587"/>
      <c r="AH41" s="590"/>
      <c r="AI41" s="590"/>
      <c r="AJ41" s="596"/>
    </row>
    <row r="42" spans="1:36" ht="50.65" customHeight="1" x14ac:dyDescent="0.25">
      <c r="A42" s="1"/>
      <c r="B42" s="597"/>
      <c r="C42" s="564"/>
      <c r="D42" s="564"/>
      <c r="E42" s="564"/>
      <c r="F42" s="564" t="s">
        <v>407</v>
      </c>
      <c r="G42" s="564"/>
      <c r="H42" s="564" t="s">
        <v>79</v>
      </c>
      <c r="I42" s="564" t="s">
        <v>79</v>
      </c>
      <c r="J42" s="28" t="s">
        <v>382</v>
      </c>
      <c r="K42" s="28" t="s">
        <v>383</v>
      </c>
      <c r="L42" s="28" t="s">
        <v>146</v>
      </c>
      <c r="M42" s="114">
        <v>4</v>
      </c>
      <c r="N42" s="564" t="s">
        <v>82</v>
      </c>
      <c r="O42" s="564" t="s">
        <v>408</v>
      </c>
      <c r="P42" s="564" t="s">
        <v>238</v>
      </c>
      <c r="Q42" s="564" t="s">
        <v>239</v>
      </c>
      <c r="R42" s="564" t="s">
        <v>86</v>
      </c>
      <c r="S42" s="564" t="s">
        <v>134</v>
      </c>
      <c r="T42" s="587"/>
      <c r="U42" s="587">
        <f>V42</f>
        <v>107100</v>
      </c>
      <c r="V42" s="587">
        <v>107100</v>
      </c>
      <c r="W42" s="587">
        <v>0</v>
      </c>
      <c r="X42" s="587">
        <v>0</v>
      </c>
      <c r="Y42" s="587">
        <v>0</v>
      </c>
      <c r="Z42" s="587">
        <v>0</v>
      </c>
      <c r="AA42" s="587">
        <v>0</v>
      </c>
      <c r="AB42" s="587">
        <v>18900</v>
      </c>
      <c r="AC42" s="587" t="s">
        <v>87</v>
      </c>
      <c r="AD42" s="587">
        <v>0</v>
      </c>
      <c r="AE42" s="587">
        <f>V42</f>
        <v>107100</v>
      </c>
      <c r="AF42" s="587">
        <v>0</v>
      </c>
      <c r="AG42" s="587"/>
      <c r="AH42" s="590"/>
      <c r="AI42" s="590"/>
      <c r="AJ42" s="596"/>
    </row>
    <row r="43" spans="1:36" ht="60.4" customHeight="1" thickBot="1" x14ac:dyDescent="0.3">
      <c r="A43" s="1"/>
      <c r="B43" s="574"/>
      <c r="C43" s="559"/>
      <c r="D43" s="559"/>
      <c r="E43" s="559"/>
      <c r="F43" s="559"/>
      <c r="G43" s="559"/>
      <c r="H43" s="559"/>
      <c r="I43" s="559"/>
      <c r="J43" s="29" t="s">
        <v>386</v>
      </c>
      <c r="K43" s="29" t="s">
        <v>387</v>
      </c>
      <c r="L43" s="29" t="s">
        <v>388</v>
      </c>
      <c r="M43" s="30">
        <v>4</v>
      </c>
      <c r="N43" s="559"/>
      <c r="O43" s="558"/>
      <c r="P43" s="559"/>
      <c r="Q43" s="559"/>
      <c r="R43" s="559"/>
      <c r="S43" s="559"/>
      <c r="T43" s="556"/>
      <c r="U43" s="556"/>
      <c r="V43" s="556"/>
      <c r="W43" s="556"/>
      <c r="X43" s="556"/>
      <c r="Y43" s="556"/>
      <c r="Z43" s="556"/>
      <c r="AA43" s="556"/>
      <c r="AB43" s="556"/>
      <c r="AC43" s="556"/>
      <c r="AD43" s="556"/>
      <c r="AE43" s="556"/>
      <c r="AF43" s="556"/>
      <c r="AG43" s="556"/>
      <c r="AH43" s="551"/>
      <c r="AI43" s="551"/>
      <c r="AJ43" s="553"/>
    </row>
    <row r="44" spans="1:36" ht="55.5" customHeight="1" x14ac:dyDescent="0.25">
      <c r="A44" s="1"/>
      <c r="B44" s="573" t="s">
        <v>409</v>
      </c>
      <c r="C44" s="557" t="s">
        <v>410</v>
      </c>
      <c r="D44" s="557" t="s">
        <v>231</v>
      </c>
      <c r="E44" s="557" t="s">
        <v>232</v>
      </c>
      <c r="F44" s="598" t="s">
        <v>729</v>
      </c>
      <c r="G44" s="557" t="s">
        <v>234</v>
      </c>
      <c r="H44" s="598" t="s">
        <v>79</v>
      </c>
      <c r="I44" s="598" t="s">
        <v>79</v>
      </c>
      <c r="J44" s="157" t="s">
        <v>412</v>
      </c>
      <c r="K44" s="157" t="s">
        <v>413</v>
      </c>
      <c r="L44" s="157" t="s">
        <v>146</v>
      </c>
      <c r="M44" s="158">
        <v>100</v>
      </c>
      <c r="N44" s="598" t="s">
        <v>82</v>
      </c>
      <c r="O44" s="598" t="s">
        <v>100</v>
      </c>
      <c r="P44" s="598" t="s">
        <v>238</v>
      </c>
      <c r="Q44" s="598" t="s">
        <v>239</v>
      </c>
      <c r="R44" s="598" t="s">
        <v>86</v>
      </c>
      <c r="S44" s="598" t="s">
        <v>134</v>
      </c>
      <c r="T44" s="555">
        <f>U44+U46</f>
        <v>1482603</v>
      </c>
      <c r="U44" s="591">
        <f>V44</f>
        <v>700000</v>
      </c>
      <c r="V44" s="591">
        <v>700000</v>
      </c>
      <c r="W44" s="591">
        <v>0</v>
      </c>
      <c r="X44" s="591">
        <v>0</v>
      </c>
      <c r="Y44" s="591">
        <v>0</v>
      </c>
      <c r="Z44" s="591">
        <v>0</v>
      </c>
      <c r="AA44" s="591">
        <v>0</v>
      </c>
      <c r="AB44" s="591">
        <v>300000</v>
      </c>
      <c r="AC44" s="591" t="s">
        <v>87</v>
      </c>
      <c r="AD44" s="591">
        <v>0</v>
      </c>
      <c r="AE44" s="591">
        <f>V44</f>
        <v>700000</v>
      </c>
      <c r="AF44" s="591">
        <v>0</v>
      </c>
      <c r="AG44" s="555"/>
      <c r="AH44" s="593" t="s">
        <v>405</v>
      </c>
      <c r="AI44" s="550" t="s">
        <v>406</v>
      </c>
      <c r="AJ44" s="552">
        <v>45545</v>
      </c>
    </row>
    <row r="45" spans="1:36" ht="58.9" customHeight="1" x14ac:dyDescent="0.25">
      <c r="A45" s="1"/>
      <c r="B45" s="597"/>
      <c r="C45" s="564"/>
      <c r="D45" s="564"/>
      <c r="E45" s="564"/>
      <c r="F45" s="599"/>
      <c r="G45" s="564"/>
      <c r="H45" s="599"/>
      <c r="I45" s="599"/>
      <c r="J45" s="153" t="s">
        <v>414</v>
      </c>
      <c r="K45" s="153" t="s">
        <v>415</v>
      </c>
      <c r="L45" s="153" t="s">
        <v>388</v>
      </c>
      <c r="M45" s="154">
        <v>100</v>
      </c>
      <c r="N45" s="599"/>
      <c r="O45" s="600"/>
      <c r="P45" s="599"/>
      <c r="Q45" s="599"/>
      <c r="R45" s="599"/>
      <c r="S45" s="599"/>
      <c r="T45" s="587"/>
      <c r="U45" s="592"/>
      <c r="V45" s="592"/>
      <c r="W45" s="592"/>
      <c r="X45" s="592"/>
      <c r="Y45" s="592"/>
      <c r="Z45" s="592"/>
      <c r="AA45" s="592"/>
      <c r="AB45" s="592"/>
      <c r="AC45" s="592"/>
      <c r="AD45" s="592"/>
      <c r="AE45" s="592"/>
      <c r="AF45" s="592"/>
      <c r="AG45" s="587"/>
      <c r="AH45" s="594"/>
      <c r="AI45" s="590"/>
      <c r="AJ45" s="596"/>
    </row>
    <row r="46" spans="1:36" ht="54" customHeight="1" x14ac:dyDescent="0.25">
      <c r="A46" s="1"/>
      <c r="B46" s="597"/>
      <c r="C46" s="564"/>
      <c r="D46" s="564"/>
      <c r="E46" s="564"/>
      <c r="F46" s="564" t="s">
        <v>416</v>
      </c>
      <c r="G46" s="564"/>
      <c r="H46" s="564" t="s">
        <v>79</v>
      </c>
      <c r="I46" s="564" t="s">
        <v>79</v>
      </c>
      <c r="J46" s="28" t="s">
        <v>412</v>
      </c>
      <c r="K46" s="28" t="s">
        <v>413</v>
      </c>
      <c r="L46" s="28" t="s">
        <v>146</v>
      </c>
      <c r="M46" s="114">
        <v>55</v>
      </c>
      <c r="N46" s="564" t="s">
        <v>82</v>
      </c>
      <c r="O46" s="564" t="s">
        <v>83</v>
      </c>
      <c r="P46" s="564" t="s">
        <v>238</v>
      </c>
      <c r="Q46" s="564" t="s">
        <v>239</v>
      </c>
      <c r="R46" s="564" t="s">
        <v>86</v>
      </c>
      <c r="S46" s="564" t="s">
        <v>134</v>
      </c>
      <c r="T46" s="587"/>
      <c r="U46" s="587">
        <f>V46</f>
        <v>782603</v>
      </c>
      <c r="V46" s="587">
        <v>782603</v>
      </c>
      <c r="W46" s="587">
        <v>0</v>
      </c>
      <c r="X46" s="587">
        <v>0</v>
      </c>
      <c r="Y46" s="587">
        <v>0</v>
      </c>
      <c r="Z46" s="587">
        <v>0</v>
      </c>
      <c r="AA46" s="587">
        <v>0</v>
      </c>
      <c r="AB46" s="587">
        <v>138107</v>
      </c>
      <c r="AC46" s="587" t="s">
        <v>87</v>
      </c>
      <c r="AD46" s="587">
        <v>0</v>
      </c>
      <c r="AE46" s="587">
        <f>V46</f>
        <v>782603</v>
      </c>
      <c r="AF46" s="587">
        <v>0</v>
      </c>
      <c r="AG46" s="587"/>
      <c r="AH46" s="594"/>
      <c r="AI46" s="590"/>
      <c r="AJ46" s="596"/>
    </row>
    <row r="47" spans="1:36" ht="64.150000000000006" customHeight="1" thickBot="1" x14ac:dyDescent="0.3">
      <c r="A47" s="1"/>
      <c r="B47" s="574"/>
      <c r="C47" s="559"/>
      <c r="D47" s="559"/>
      <c r="E47" s="559"/>
      <c r="F47" s="559"/>
      <c r="G47" s="559"/>
      <c r="H47" s="559"/>
      <c r="I47" s="559"/>
      <c r="J47" s="29" t="s">
        <v>414</v>
      </c>
      <c r="K47" s="29" t="s">
        <v>415</v>
      </c>
      <c r="L47" s="29" t="s">
        <v>388</v>
      </c>
      <c r="M47" s="30">
        <v>55</v>
      </c>
      <c r="N47" s="559"/>
      <c r="O47" s="559"/>
      <c r="P47" s="559"/>
      <c r="Q47" s="559"/>
      <c r="R47" s="559"/>
      <c r="S47" s="559"/>
      <c r="T47" s="556"/>
      <c r="U47" s="556"/>
      <c r="V47" s="556"/>
      <c r="W47" s="556"/>
      <c r="X47" s="556"/>
      <c r="Y47" s="556"/>
      <c r="Z47" s="556"/>
      <c r="AA47" s="556"/>
      <c r="AB47" s="556"/>
      <c r="AC47" s="556"/>
      <c r="AD47" s="556"/>
      <c r="AE47" s="556"/>
      <c r="AF47" s="556"/>
      <c r="AG47" s="556"/>
      <c r="AH47" s="595"/>
      <c r="AI47" s="551"/>
      <c r="AJ47" s="553"/>
    </row>
    <row r="48" spans="1:36" ht="57" customHeight="1" x14ac:dyDescent="0.25">
      <c r="A48" s="1"/>
      <c r="B48" s="560" t="s">
        <v>417</v>
      </c>
      <c r="C48" s="562" t="s">
        <v>418</v>
      </c>
      <c r="D48" s="557" t="s">
        <v>231</v>
      </c>
      <c r="E48" s="557" t="s">
        <v>232</v>
      </c>
      <c r="F48" s="562" t="s">
        <v>419</v>
      </c>
      <c r="G48" s="562" t="s">
        <v>234</v>
      </c>
      <c r="H48" s="562" t="s">
        <v>79</v>
      </c>
      <c r="I48" s="562" t="s">
        <v>79</v>
      </c>
      <c r="J48" s="26" t="s">
        <v>412</v>
      </c>
      <c r="K48" s="26" t="s">
        <v>413</v>
      </c>
      <c r="L48" s="26" t="s">
        <v>146</v>
      </c>
      <c r="M48" s="27">
        <v>20</v>
      </c>
      <c r="N48" s="557" t="s">
        <v>82</v>
      </c>
      <c r="O48" s="557" t="s">
        <v>408</v>
      </c>
      <c r="P48" s="557" t="s">
        <v>238</v>
      </c>
      <c r="Q48" s="557" t="s">
        <v>239</v>
      </c>
      <c r="R48" s="557" t="s">
        <v>86</v>
      </c>
      <c r="S48" s="557" t="s">
        <v>134</v>
      </c>
      <c r="T48" s="548">
        <f>U48</f>
        <v>595000</v>
      </c>
      <c r="U48" s="548">
        <f>V48</f>
        <v>595000</v>
      </c>
      <c r="V48" s="548">
        <v>595000</v>
      </c>
      <c r="W48" s="548">
        <v>0</v>
      </c>
      <c r="X48" s="548">
        <v>0</v>
      </c>
      <c r="Y48" s="548">
        <v>0</v>
      </c>
      <c r="Z48" s="548">
        <v>0</v>
      </c>
      <c r="AA48" s="548">
        <v>0</v>
      </c>
      <c r="AB48" s="548">
        <v>105000</v>
      </c>
      <c r="AC48" s="548" t="s">
        <v>87</v>
      </c>
      <c r="AD48" s="548">
        <v>0</v>
      </c>
      <c r="AE48" s="548">
        <f>V48</f>
        <v>595000</v>
      </c>
      <c r="AF48" s="548">
        <v>0</v>
      </c>
      <c r="AG48" s="548"/>
      <c r="AH48" s="550" t="s">
        <v>420</v>
      </c>
      <c r="AI48" s="550" t="s">
        <v>433</v>
      </c>
      <c r="AJ48" s="552">
        <v>45642</v>
      </c>
    </row>
    <row r="49" spans="1:36" ht="58.9" customHeight="1" thickBot="1" x14ac:dyDescent="0.3">
      <c r="A49" s="1"/>
      <c r="B49" s="561"/>
      <c r="C49" s="563"/>
      <c r="D49" s="559"/>
      <c r="E49" s="559"/>
      <c r="F49" s="563"/>
      <c r="G49" s="563"/>
      <c r="H49" s="563"/>
      <c r="I49" s="563"/>
      <c r="J49" s="29" t="s">
        <v>414</v>
      </c>
      <c r="K49" s="29" t="s">
        <v>415</v>
      </c>
      <c r="L49" s="29" t="s">
        <v>388</v>
      </c>
      <c r="M49" s="30">
        <v>20</v>
      </c>
      <c r="N49" s="559"/>
      <c r="O49" s="558"/>
      <c r="P49" s="559"/>
      <c r="Q49" s="559"/>
      <c r="R49" s="559"/>
      <c r="S49" s="559"/>
      <c r="T49" s="549"/>
      <c r="U49" s="549"/>
      <c r="V49" s="549"/>
      <c r="W49" s="549"/>
      <c r="X49" s="549"/>
      <c r="Y49" s="549"/>
      <c r="Z49" s="549"/>
      <c r="AA49" s="549"/>
      <c r="AB49" s="549"/>
      <c r="AC49" s="549"/>
      <c r="AD49" s="549"/>
      <c r="AE49" s="549"/>
      <c r="AF49" s="549"/>
      <c r="AG49" s="549"/>
      <c r="AH49" s="551"/>
      <c r="AI49" s="551"/>
      <c r="AJ49" s="553"/>
    </row>
    <row r="50" spans="1:36" ht="50.65" customHeight="1" x14ac:dyDescent="0.25">
      <c r="A50" s="1"/>
      <c r="B50" s="560" t="s">
        <v>422</v>
      </c>
      <c r="C50" s="562" t="s">
        <v>423</v>
      </c>
      <c r="D50" s="562" t="s">
        <v>231</v>
      </c>
      <c r="E50" s="562" t="s">
        <v>232</v>
      </c>
      <c r="F50" s="562" t="s">
        <v>424</v>
      </c>
      <c r="G50" s="562" t="s">
        <v>234</v>
      </c>
      <c r="H50" s="562" t="s">
        <v>79</v>
      </c>
      <c r="I50" s="562" t="s">
        <v>79</v>
      </c>
      <c r="J50" s="26" t="s">
        <v>382</v>
      </c>
      <c r="K50" s="26" t="s">
        <v>383</v>
      </c>
      <c r="L50" s="26" t="s">
        <v>146</v>
      </c>
      <c r="M50" s="27">
        <v>20</v>
      </c>
      <c r="N50" s="557" t="s">
        <v>82</v>
      </c>
      <c r="O50" s="557" t="s">
        <v>102</v>
      </c>
      <c r="P50" s="557" t="s">
        <v>238</v>
      </c>
      <c r="Q50" s="557" t="s">
        <v>239</v>
      </c>
      <c r="R50" s="557" t="s">
        <v>86</v>
      </c>
      <c r="S50" s="557" t="s">
        <v>134</v>
      </c>
      <c r="T50" s="548">
        <f>U50</f>
        <v>2125000</v>
      </c>
      <c r="U50" s="555">
        <f>V50</f>
        <v>2125000</v>
      </c>
      <c r="V50" s="555">
        <v>2125000</v>
      </c>
      <c r="W50" s="555">
        <v>0</v>
      </c>
      <c r="X50" s="555">
        <v>0</v>
      </c>
      <c r="Y50" s="555">
        <v>0</v>
      </c>
      <c r="Z50" s="555">
        <v>0</v>
      </c>
      <c r="AA50" s="555">
        <v>0</v>
      </c>
      <c r="AB50" s="555">
        <v>375000</v>
      </c>
      <c r="AC50" s="555" t="s">
        <v>87</v>
      </c>
      <c r="AD50" s="555">
        <v>0</v>
      </c>
      <c r="AE50" s="555">
        <f>V50</f>
        <v>2125000</v>
      </c>
      <c r="AF50" s="555">
        <v>0</v>
      </c>
      <c r="AG50" s="548"/>
      <c r="AH50" s="550" t="s">
        <v>564</v>
      </c>
      <c r="AI50" s="550" t="s">
        <v>485</v>
      </c>
      <c r="AJ50" s="579">
        <v>45834</v>
      </c>
    </row>
    <row r="51" spans="1:36" ht="50.65" customHeight="1" x14ac:dyDescent="0.25">
      <c r="A51" s="1"/>
      <c r="B51" s="586"/>
      <c r="C51" s="585"/>
      <c r="D51" s="585"/>
      <c r="E51" s="585"/>
      <c r="F51" s="585"/>
      <c r="G51" s="585"/>
      <c r="H51" s="585"/>
      <c r="I51" s="585"/>
      <c r="J51" s="28" t="s">
        <v>386</v>
      </c>
      <c r="K51" s="28" t="s">
        <v>387</v>
      </c>
      <c r="L51" s="28" t="s">
        <v>388</v>
      </c>
      <c r="M51" s="114">
        <v>20</v>
      </c>
      <c r="N51" s="564"/>
      <c r="O51" s="564"/>
      <c r="P51" s="564"/>
      <c r="Q51" s="564"/>
      <c r="R51" s="564"/>
      <c r="S51" s="564"/>
      <c r="T51" s="583"/>
      <c r="U51" s="587"/>
      <c r="V51" s="587"/>
      <c r="W51" s="587"/>
      <c r="X51" s="587"/>
      <c r="Y51" s="587"/>
      <c r="Z51" s="587"/>
      <c r="AA51" s="587"/>
      <c r="AB51" s="587"/>
      <c r="AC51" s="587"/>
      <c r="AD51" s="587"/>
      <c r="AE51" s="587"/>
      <c r="AF51" s="587"/>
      <c r="AG51" s="583"/>
      <c r="AH51" s="590"/>
      <c r="AI51" s="590"/>
      <c r="AJ51" s="589"/>
    </row>
    <row r="52" spans="1:36" ht="50.65" customHeight="1" x14ac:dyDescent="0.25">
      <c r="A52" s="1"/>
      <c r="B52" s="586"/>
      <c r="C52" s="585"/>
      <c r="D52" s="585"/>
      <c r="E52" s="585"/>
      <c r="F52" s="585"/>
      <c r="G52" s="585"/>
      <c r="H52" s="585"/>
      <c r="I52" s="585"/>
      <c r="J52" s="28" t="s">
        <v>412</v>
      </c>
      <c r="K52" s="28" t="s">
        <v>413</v>
      </c>
      <c r="L52" s="28" t="s">
        <v>146</v>
      </c>
      <c r="M52" s="114">
        <v>20</v>
      </c>
      <c r="N52" s="564"/>
      <c r="O52" s="564"/>
      <c r="P52" s="564"/>
      <c r="Q52" s="564"/>
      <c r="R52" s="564"/>
      <c r="S52" s="564"/>
      <c r="T52" s="583"/>
      <c r="U52" s="587"/>
      <c r="V52" s="587"/>
      <c r="W52" s="587"/>
      <c r="X52" s="587"/>
      <c r="Y52" s="587"/>
      <c r="Z52" s="587"/>
      <c r="AA52" s="587"/>
      <c r="AB52" s="587"/>
      <c r="AC52" s="587"/>
      <c r="AD52" s="587"/>
      <c r="AE52" s="587"/>
      <c r="AF52" s="587"/>
      <c r="AG52" s="583"/>
      <c r="AH52" s="590"/>
      <c r="AI52" s="590"/>
      <c r="AJ52" s="589"/>
    </row>
    <row r="53" spans="1:36" ht="61.9" customHeight="1" thickBot="1" x14ac:dyDescent="0.3">
      <c r="A53" s="1"/>
      <c r="B53" s="561"/>
      <c r="C53" s="563"/>
      <c r="D53" s="563"/>
      <c r="E53" s="563"/>
      <c r="F53" s="563"/>
      <c r="G53" s="563"/>
      <c r="H53" s="563"/>
      <c r="I53" s="563"/>
      <c r="J53" s="29" t="s">
        <v>414</v>
      </c>
      <c r="K53" s="29" t="s">
        <v>415</v>
      </c>
      <c r="L53" s="29" t="s">
        <v>388</v>
      </c>
      <c r="M53" s="30">
        <v>20</v>
      </c>
      <c r="N53" s="559"/>
      <c r="O53" s="559"/>
      <c r="P53" s="559"/>
      <c r="Q53" s="559"/>
      <c r="R53" s="559"/>
      <c r="S53" s="559"/>
      <c r="T53" s="549"/>
      <c r="U53" s="556"/>
      <c r="V53" s="556"/>
      <c r="W53" s="556"/>
      <c r="X53" s="556"/>
      <c r="Y53" s="556"/>
      <c r="Z53" s="556"/>
      <c r="AA53" s="556"/>
      <c r="AB53" s="556"/>
      <c r="AC53" s="556"/>
      <c r="AD53" s="556"/>
      <c r="AE53" s="556"/>
      <c r="AF53" s="556"/>
      <c r="AG53" s="549"/>
      <c r="AH53" s="551"/>
      <c r="AI53" s="551"/>
      <c r="AJ53" s="580"/>
    </row>
    <row r="54" spans="1:36" ht="50.65" customHeight="1" x14ac:dyDescent="0.25">
      <c r="A54" s="1"/>
      <c r="B54" s="573" t="s">
        <v>426</v>
      </c>
      <c r="C54" s="557" t="s">
        <v>427</v>
      </c>
      <c r="D54" s="557" t="s">
        <v>231</v>
      </c>
      <c r="E54" s="557" t="s">
        <v>232</v>
      </c>
      <c r="F54" s="557" t="s">
        <v>428</v>
      </c>
      <c r="G54" s="557" t="s">
        <v>234</v>
      </c>
      <c r="H54" s="557" t="s">
        <v>79</v>
      </c>
      <c r="I54" s="557" t="s">
        <v>79</v>
      </c>
      <c r="J54" s="26" t="s">
        <v>382</v>
      </c>
      <c r="K54" s="26" t="s">
        <v>383</v>
      </c>
      <c r="L54" s="26" t="s">
        <v>146</v>
      </c>
      <c r="M54" s="27">
        <v>10</v>
      </c>
      <c r="N54" s="557" t="s">
        <v>82</v>
      </c>
      <c r="O54" s="557" t="s">
        <v>408</v>
      </c>
      <c r="P54" s="565" t="s">
        <v>238</v>
      </c>
      <c r="Q54" s="565" t="s">
        <v>239</v>
      </c>
      <c r="R54" s="565" t="s">
        <v>86</v>
      </c>
      <c r="S54" s="565" t="s">
        <v>134</v>
      </c>
      <c r="T54" s="555">
        <f>U54</f>
        <v>850000</v>
      </c>
      <c r="U54" s="555">
        <f>V54</f>
        <v>850000</v>
      </c>
      <c r="V54" s="555">
        <v>850000</v>
      </c>
      <c r="W54" s="555">
        <v>0</v>
      </c>
      <c r="X54" s="555">
        <v>0</v>
      </c>
      <c r="Y54" s="555">
        <v>0</v>
      </c>
      <c r="Z54" s="555">
        <v>0</v>
      </c>
      <c r="AA54" s="555">
        <v>0</v>
      </c>
      <c r="AB54" s="555">
        <v>150000</v>
      </c>
      <c r="AC54" s="555" t="s">
        <v>87</v>
      </c>
      <c r="AD54" s="555">
        <v>0</v>
      </c>
      <c r="AE54" s="555">
        <f>V54</f>
        <v>850000</v>
      </c>
      <c r="AF54" s="555">
        <v>0</v>
      </c>
      <c r="AG54" s="555"/>
      <c r="AH54" s="569" t="s">
        <v>434</v>
      </c>
      <c r="AI54" s="569" t="s">
        <v>485</v>
      </c>
      <c r="AJ54" s="575">
        <v>45995</v>
      </c>
    </row>
    <row r="55" spans="1:36" ht="58.15" customHeight="1" thickBot="1" x14ac:dyDescent="0.3">
      <c r="A55" s="1"/>
      <c r="B55" s="574"/>
      <c r="C55" s="559"/>
      <c r="D55" s="559"/>
      <c r="E55" s="559"/>
      <c r="F55" s="559"/>
      <c r="G55" s="559"/>
      <c r="H55" s="559"/>
      <c r="I55" s="559"/>
      <c r="J55" s="29" t="s">
        <v>386</v>
      </c>
      <c r="K55" s="29" t="s">
        <v>387</v>
      </c>
      <c r="L55" s="29" t="s">
        <v>388</v>
      </c>
      <c r="M55" s="30">
        <v>10</v>
      </c>
      <c r="N55" s="559"/>
      <c r="O55" s="558"/>
      <c r="P55" s="566"/>
      <c r="Q55" s="566"/>
      <c r="R55" s="566"/>
      <c r="S55" s="566"/>
      <c r="T55" s="556"/>
      <c r="U55" s="556"/>
      <c r="V55" s="556"/>
      <c r="W55" s="556"/>
      <c r="X55" s="556"/>
      <c r="Y55" s="556"/>
      <c r="Z55" s="556"/>
      <c r="AA55" s="556"/>
      <c r="AB55" s="556"/>
      <c r="AC55" s="556"/>
      <c r="AD55" s="556"/>
      <c r="AE55" s="556"/>
      <c r="AF55" s="556"/>
      <c r="AG55" s="556"/>
      <c r="AH55" s="570"/>
      <c r="AI55" s="570"/>
      <c r="AJ55" s="576"/>
    </row>
    <row r="56" spans="1:36" ht="50.65" customHeight="1" x14ac:dyDescent="0.25">
      <c r="A56" s="1"/>
      <c r="B56" s="560" t="s">
        <v>429</v>
      </c>
      <c r="C56" s="562" t="s">
        <v>430</v>
      </c>
      <c r="D56" s="557" t="s">
        <v>231</v>
      </c>
      <c r="E56" s="557" t="s">
        <v>232</v>
      </c>
      <c r="F56" s="562" t="s">
        <v>431</v>
      </c>
      <c r="G56" s="557" t="s">
        <v>234</v>
      </c>
      <c r="H56" s="564" t="s">
        <v>79</v>
      </c>
      <c r="I56" s="564" t="s">
        <v>79</v>
      </c>
      <c r="J56" s="28" t="s">
        <v>382</v>
      </c>
      <c r="K56" s="28" t="s">
        <v>383</v>
      </c>
      <c r="L56" s="28" t="s">
        <v>146</v>
      </c>
      <c r="M56" s="114">
        <v>72</v>
      </c>
      <c r="N56" s="564" t="s">
        <v>82</v>
      </c>
      <c r="O56" s="564" t="s">
        <v>432</v>
      </c>
      <c r="P56" s="564" t="s">
        <v>238</v>
      </c>
      <c r="Q56" s="564" t="s">
        <v>239</v>
      </c>
      <c r="R56" s="564" t="s">
        <v>86</v>
      </c>
      <c r="S56" s="564" t="s">
        <v>134</v>
      </c>
      <c r="T56" s="548">
        <f>U56</f>
        <v>4335000</v>
      </c>
      <c r="U56" s="587">
        <f>V56</f>
        <v>4335000</v>
      </c>
      <c r="V56" s="587">
        <v>4335000</v>
      </c>
      <c r="W56" s="587">
        <v>0</v>
      </c>
      <c r="X56" s="587">
        <v>0</v>
      </c>
      <c r="Y56" s="587">
        <v>0</v>
      </c>
      <c r="Z56" s="587">
        <v>0</v>
      </c>
      <c r="AA56" s="587">
        <v>0</v>
      </c>
      <c r="AB56" s="587">
        <v>765000</v>
      </c>
      <c r="AC56" s="587" t="s">
        <v>87</v>
      </c>
      <c r="AD56" s="587">
        <v>0</v>
      </c>
      <c r="AE56" s="587">
        <f>V56</f>
        <v>4335000</v>
      </c>
      <c r="AF56" s="587">
        <v>0</v>
      </c>
      <c r="AG56" s="548"/>
      <c r="AH56" s="550" t="s">
        <v>433</v>
      </c>
      <c r="AI56" s="550" t="s">
        <v>434</v>
      </c>
      <c r="AJ56" s="579">
        <v>45939</v>
      </c>
    </row>
    <row r="57" spans="1:36" ht="58.9" customHeight="1" thickBot="1" x14ac:dyDescent="0.3">
      <c r="A57" s="1"/>
      <c r="B57" s="561"/>
      <c r="C57" s="563"/>
      <c r="D57" s="559"/>
      <c r="E57" s="559"/>
      <c r="F57" s="563"/>
      <c r="G57" s="559"/>
      <c r="H57" s="564"/>
      <c r="I57" s="564"/>
      <c r="J57" s="28" t="s">
        <v>386</v>
      </c>
      <c r="K57" s="28" t="s">
        <v>387</v>
      </c>
      <c r="L57" s="28" t="s">
        <v>388</v>
      </c>
      <c r="M57" s="114">
        <v>42</v>
      </c>
      <c r="N57" s="564"/>
      <c r="O57" s="588"/>
      <c r="P57" s="564"/>
      <c r="Q57" s="564"/>
      <c r="R57" s="564"/>
      <c r="S57" s="564"/>
      <c r="T57" s="549"/>
      <c r="U57" s="587"/>
      <c r="V57" s="587"/>
      <c r="W57" s="587"/>
      <c r="X57" s="587"/>
      <c r="Y57" s="587"/>
      <c r="Z57" s="587"/>
      <c r="AA57" s="587"/>
      <c r="AB57" s="587"/>
      <c r="AC57" s="587"/>
      <c r="AD57" s="587"/>
      <c r="AE57" s="587"/>
      <c r="AF57" s="587"/>
      <c r="AG57" s="549"/>
      <c r="AH57" s="551"/>
      <c r="AI57" s="551"/>
      <c r="AJ57" s="580"/>
    </row>
    <row r="58" spans="1:36" ht="50.65" customHeight="1" x14ac:dyDescent="0.25">
      <c r="A58" s="1"/>
      <c r="B58" s="573" t="s">
        <v>435</v>
      </c>
      <c r="C58" s="557" t="s">
        <v>436</v>
      </c>
      <c r="D58" s="562" t="s">
        <v>231</v>
      </c>
      <c r="E58" s="557" t="s">
        <v>232</v>
      </c>
      <c r="F58" s="557" t="s">
        <v>437</v>
      </c>
      <c r="G58" s="557" t="s">
        <v>234</v>
      </c>
      <c r="H58" s="557" t="s">
        <v>79</v>
      </c>
      <c r="I58" s="557" t="s">
        <v>79</v>
      </c>
      <c r="J58" s="26" t="s">
        <v>412</v>
      </c>
      <c r="K58" s="26" t="s">
        <v>413</v>
      </c>
      <c r="L58" s="26" t="s">
        <v>146</v>
      </c>
      <c r="M58" s="27">
        <v>60</v>
      </c>
      <c r="N58" s="557" t="s">
        <v>82</v>
      </c>
      <c r="O58" s="557" t="s">
        <v>100</v>
      </c>
      <c r="P58" s="557" t="s">
        <v>238</v>
      </c>
      <c r="Q58" s="557" t="s">
        <v>239</v>
      </c>
      <c r="R58" s="557" t="s">
        <v>86</v>
      </c>
      <c r="S58" s="557" t="s">
        <v>134</v>
      </c>
      <c r="T58" s="555">
        <f>U58</f>
        <v>700000</v>
      </c>
      <c r="U58" s="555">
        <f>V58</f>
        <v>700000</v>
      </c>
      <c r="V58" s="555">
        <v>700000</v>
      </c>
      <c r="W58" s="555">
        <v>0</v>
      </c>
      <c r="X58" s="555">
        <v>0</v>
      </c>
      <c r="Y58" s="555">
        <v>0</v>
      </c>
      <c r="Z58" s="555">
        <v>0</v>
      </c>
      <c r="AA58" s="555">
        <v>0</v>
      </c>
      <c r="AB58" s="555">
        <v>300000</v>
      </c>
      <c r="AC58" s="555" t="s">
        <v>87</v>
      </c>
      <c r="AD58" s="555">
        <v>0</v>
      </c>
      <c r="AE58" s="555">
        <f>V58</f>
        <v>700000</v>
      </c>
      <c r="AF58" s="555">
        <v>0</v>
      </c>
      <c r="AG58" s="555"/>
      <c r="AH58" s="569" t="s">
        <v>438</v>
      </c>
      <c r="AI58" s="569" t="s">
        <v>439</v>
      </c>
      <c r="AJ58" s="575">
        <v>46100</v>
      </c>
    </row>
    <row r="59" spans="1:36" ht="55.5" customHeight="1" thickBot="1" x14ac:dyDescent="0.3">
      <c r="A59" s="1"/>
      <c r="B59" s="574"/>
      <c r="C59" s="559"/>
      <c r="D59" s="563"/>
      <c r="E59" s="559"/>
      <c r="F59" s="559"/>
      <c r="G59" s="559"/>
      <c r="H59" s="559"/>
      <c r="I59" s="559"/>
      <c r="J59" s="29" t="s">
        <v>414</v>
      </c>
      <c r="K59" s="29" t="s">
        <v>415</v>
      </c>
      <c r="L59" s="29" t="s">
        <v>388</v>
      </c>
      <c r="M59" s="30">
        <v>400</v>
      </c>
      <c r="N59" s="559"/>
      <c r="O59" s="558"/>
      <c r="P59" s="559"/>
      <c r="Q59" s="559"/>
      <c r="R59" s="559"/>
      <c r="S59" s="559"/>
      <c r="T59" s="556"/>
      <c r="U59" s="556"/>
      <c r="V59" s="556"/>
      <c r="W59" s="556"/>
      <c r="X59" s="556"/>
      <c r="Y59" s="556"/>
      <c r="Z59" s="556"/>
      <c r="AA59" s="556"/>
      <c r="AB59" s="556"/>
      <c r="AC59" s="556"/>
      <c r="AD59" s="556"/>
      <c r="AE59" s="556"/>
      <c r="AF59" s="556"/>
      <c r="AG59" s="556"/>
      <c r="AH59" s="570"/>
      <c r="AI59" s="570"/>
      <c r="AJ59" s="576"/>
    </row>
    <row r="60" spans="1:36" ht="50.65" customHeight="1" x14ac:dyDescent="0.25">
      <c r="A60" s="1"/>
      <c r="B60" s="586" t="s">
        <v>440</v>
      </c>
      <c r="C60" s="585" t="s">
        <v>441</v>
      </c>
      <c r="D60" s="557" t="s">
        <v>231</v>
      </c>
      <c r="E60" s="557" t="s">
        <v>232</v>
      </c>
      <c r="F60" s="585" t="s">
        <v>442</v>
      </c>
      <c r="G60" s="585" t="s">
        <v>397</v>
      </c>
      <c r="H60" s="585" t="s">
        <v>79</v>
      </c>
      <c r="I60" s="585" t="s">
        <v>79</v>
      </c>
      <c r="J60" s="26" t="s">
        <v>398</v>
      </c>
      <c r="K60" s="26" t="s">
        <v>399</v>
      </c>
      <c r="L60" s="26" t="s">
        <v>388</v>
      </c>
      <c r="M60" s="117">
        <v>20</v>
      </c>
      <c r="N60" s="585" t="s">
        <v>82</v>
      </c>
      <c r="O60" s="557" t="s">
        <v>100</v>
      </c>
      <c r="P60" s="565" t="s">
        <v>238</v>
      </c>
      <c r="Q60" s="565" t="s">
        <v>239</v>
      </c>
      <c r="R60" s="565" t="s">
        <v>86</v>
      </c>
      <c r="S60" s="565" t="s">
        <v>134</v>
      </c>
      <c r="T60" s="555">
        <f>U60</f>
        <v>700000</v>
      </c>
      <c r="U60" s="555">
        <f>V60</f>
        <v>700000</v>
      </c>
      <c r="V60" s="555">
        <v>700000</v>
      </c>
      <c r="W60" s="555">
        <v>0</v>
      </c>
      <c r="X60" s="555">
        <v>0</v>
      </c>
      <c r="Y60" s="555">
        <v>0</v>
      </c>
      <c r="Z60" s="555">
        <v>0</v>
      </c>
      <c r="AA60" s="555">
        <v>0</v>
      </c>
      <c r="AB60" s="555">
        <v>300000</v>
      </c>
      <c r="AC60" s="555" t="s">
        <v>87</v>
      </c>
      <c r="AD60" s="555">
        <v>0</v>
      </c>
      <c r="AE60" s="555">
        <f>V60</f>
        <v>700000</v>
      </c>
      <c r="AF60" s="555">
        <v>0</v>
      </c>
      <c r="AG60" s="583"/>
      <c r="AH60" s="584" t="s">
        <v>484</v>
      </c>
      <c r="AI60" s="584" t="s">
        <v>485</v>
      </c>
      <c r="AJ60" s="581"/>
    </row>
    <row r="61" spans="1:36" ht="50.65" customHeight="1" thickBot="1" x14ac:dyDescent="0.3">
      <c r="A61" s="1"/>
      <c r="B61" s="561"/>
      <c r="C61" s="563"/>
      <c r="D61" s="559"/>
      <c r="E61" s="559"/>
      <c r="F61" s="563"/>
      <c r="G61" s="563"/>
      <c r="H61" s="563"/>
      <c r="I61" s="563"/>
      <c r="J61" s="29" t="s">
        <v>400</v>
      </c>
      <c r="K61" s="29" t="s">
        <v>401</v>
      </c>
      <c r="L61" s="29" t="s">
        <v>89</v>
      </c>
      <c r="M61" s="30">
        <v>20</v>
      </c>
      <c r="N61" s="563"/>
      <c r="O61" s="558"/>
      <c r="P61" s="566"/>
      <c r="Q61" s="566"/>
      <c r="R61" s="566"/>
      <c r="S61" s="566"/>
      <c r="T61" s="556"/>
      <c r="U61" s="556"/>
      <c r="V61" s="556"/>
      <c r="W61" s="556"/>
      <c r="X61" s="556"/>
      <c r="Y61" s="556"/>
      <c r="Z61" s="556"/>
      <c r="AA61" s="556"/>
      <c r="AB61" s="556"/>
      <c r="AC61" s="556"/>
      <c r="AD61" s="556"/>
      <c r="AE61" s="556"/>
      <c r="AF61" s="556"/>
      <c r="AG61" s="549"/>
      <c r="AH61" s="578"/>
      <c r="AI61" s="578"/>
      <c r="AJ61" s="582"/>
    </row>
    <row r="62" spans="1:36" ht="50.65" customHeight="1" x14ac:dyDescent="0.25">
      <c r="A62" s="1"/>
      <c r="B62" s="560" t="s">
        <v>559</v>
      </c>
      <c r="C62" s="562" t="s">
        <v>560</v>
      </c>
      <c r="D62" s="562" t="s">
        <v>231</v>
      </c>
      <c r="E62" s="562" t="s">
        <v>232</v>
      </c>
      <c r="F62" s="562" t="s">
        <v>730</v>
      </c>
      <c r="G62" s="562" t="s">
        <v>234</v>
      </c>
      <c r="H62" s="562" t="s">
        <v>79</v>
      </c>
      <c r="I62" s="562" t="s">
        <v>79</v>
      </c>
      <c r="J62" s="26" t="s">
        <v>382</v>
      </c>
      <c r="K62" s="26" t="s">
        <v>383</v>
      </c>
      <c r="L62" s="26" t="s">
        <v>146</v>
      </c>
      <c r="M62" s="27">
        <v>10</v>
      </c>
      <c r="N62" s="562" t="s">
        <v>82</v>
      </c>
      <c r="O62" s="557" t="s">
        <v>100</v>
      </c>
      <c r="P62" s="565" t="s">
        <v>238</v>
      </c>
      <c r="Q62" s="565" t="s">
        <v>239</v>
      </c>
      <c r="R62" s="565" t="s">
        <v>86</v>
      </c>
      <c r="S62" s="565" t="s">
        <v>134</v>
      </c>
      <c r="T62" s="548">
        <f>U62</f>
        <v>525000</v>
      </c>
      <c r="U62" s="548">
        <f>V62</f>
        <v>525000</v>
      </c>
      <c r="V62" s="548">
        <v>525000</v>
      </c>
      <c r="W62" s="548">
        <v>0</v>
      </c>
      <c r="X62" s="548">
        <v>0</v>
      </c>
      <c r="Y62" s="548">
        <v>0</v>
      </c>
      <c r="Z62" s="548">
        <v>0</v>
      </c>
      <c r="AA62" s="548">
        <v>0</v>
      </c>
      <c r="AB62" s="548">
        <v>175000</v>
      </c>
      <c r="AC62" s="548" t="s">
        <v>87</v>
      </c>
      <c r="AD62" s="548">
        <v>0</v>
      </c>
      <c r="AE62" s="548">
        <f>V62</f>
        <v>525000</v>
      </c>
      <c r="AF62" s="548">
        <v>0</v>
      </c>
      <c r="AG62" s="548"/>
      <c r="AH62" s="577" t="s">
        <v>425</v>
      </c>
      <c r="AI62" s="577" t="s">
        <v>433</v>
      </c>
      <c r="AJ62" s="579">
        <v>45734</v>
      </c>
    </row>
    <row r="63" spans="1:36" ht="57" customHeight="1" thickBot="1" x14ac:dyDescent="0.3">
      <c r="A63" s="1"/>
      <c r="B63" s="561"/>
      <c r="C63" s="563"/>
      <c r="D63" s="563"/>
      <c r="E63" s="563"/>
      <c r="F63" s="563"/>
      <c r="G63" s="563"/>
      <c r="H63" s="563"/>
      <c r="I63" s="563"/>
      <c r="J63" s="29" t="s">
        <v>386</v>
      </c>
      <c r="K63" s="29" t="s">
        <v>387</v>
      </c>
      <c r="L63" s="29" t="s">
        <v>388</v>
      </c>
      <c r="M63" s="30">
        <v>10</v>
      </c>
      <c r="N63" s="563"/>
      <c r="O63" s="558"/>
      <c r="P63" s="566"/>
      <c r="Q63" s="566"/>
      <c r="R63" s="566"/>
      <c r="S63" s="566"/>
      <c r="T63" s="549"/>
      <c r="U63" s="549"/>
      <c r="V63" s="549"/>
      <c r="W63" s="549"/>
      <c r="X63" s="549"/>
      <c r="Y63" s="549"/>
      <c r="Z63" s="549"/>
      <c r="AA63" s="549"/>
      <c r="AB63" s="549"/>
      <c r="AC63" s="549"/>
      <c r="AD63" s="549"/>
      <c r="AE63" s="549"/>
      <c r="AF63" s="549"/>
      <c r="AG63" s="549"/>
      <c r="AH63" s="578"/>
      <c r="AI63" s="578"/>
      <c r="AJ63" s="580"/>
    </row>
    <row r="64" spans="1:36" ht="50.65" customHeight="1" x14ac:dyDescent="0.25">
      <c r="A64" s="1"/>
      <c r="B64" s="573" t="s">
        <v>562</v>
      </c>
      <c r="C64" s="557" t="s">
        <v>563</v>
      </c>
      <c r="D64" s="557" t="s">
        <v>231</v>
      </c>
      <c r="E64" s="557" t="s">
        <v>232</v>
      </c>
      <c r="F64" s="557" t="s">
        <v>731</v>
      </c>
      <c r="G64" s="557" t="s">
        <v>234</v>
      </c>
      <c r="H64" s="557" t="s">
        <v>79</v>
      </c>
      <c r="I64" s="557" t="s">
        <v>79</v>
      </c>
      <c r="J64" s="26" t="s">
        <v>382</v>
      </c>
      <c r="K64" s="26" t="s">
        <v>383</v>
      </c>
      <c r="L64" s="26" t="s">
        <v>146</v>
      </c>
      <c r="M64" s="27">
        <v>24</v>
      </c>
      <c r="N64" s="557" t="s">
        <v>82</v>
      </c>
      <c r="O64" s="557" t="s">
        <v>100</v>
      </c>
      <c r="P64" s="565" t="s">
        <v>238</v>
      </c>
      <c r="Q64" s="565" t="s">
        <v>239</v>
      </c>
      <c r="R64" s="565" t="s">
        <v>86</v>
      </c>
      <c r="S64" s="565" t="s">
        <v>134</v>
      </c>
      <c r="T64" s="555">
        <f>U64</f>
        <v>510000</v>
      </c>
      <c r="U64" s="555">
        <f>V64</f>
        <v>510000</v>
      </c>
      <c r="V64" s="555">
        <v>510000</v>
      </c>
      <c r="W64" s="555">
        <v>0</v>
      </c>
      <c r="X64" s="555">
        <v>0</v>
      </c>
      <c r="Y64" s="555">
        <v>0</v>
      </c>
      <c r="Z64" s="555">
        <v>0</v>
      </c>
      <c r="AA64" s="555">
        <v>0</v>
      </c>
      <c r="AB64" s="555">
        <v>90000</v>
      </c>
      <c r="AC64" s="555" t="s">
        <v>87</v>
      </c>
      <c r="AD64" s="555">
        <v>0</v>
      </c>
      <c r="AE64" s="555">
        <f>V64</f>
        <v>510000</v>
      </c>
      <c r="AF64" s="555">
        <v>0</v>
      </c>
      <c r="AG64" s="555"/>
      <c r="AH64" s="571" t="s">
        <v>564</v>
      </c>
      <c r="AI64" s="571" t="s">
        <v>438</v>
      </c>
      <c r="AJ64" s="575">
        <v>45834</v>
      </c>
    </row>
    <row r="65" spans="1:36" ht="54" customHeight="1" thickBot="1" x14ac:dyDescent="0.3">
      <c r="A65" s="1"/>
      <c r="B65" s="574"/>
      <c r="C65" s="559"/>
      <c r="D65" s="559"/>
      <c r="E65" s="559"/>
      <c r="F65" s="559"/>
      <c r="G65" s="559"/>
      <c r="H65" s="559"/>
      <c r="I65" s="559"/>
      <c r="J65" s="29" t="s">
        <v>386</v>
      </c>
      <c r="K65" s="29" t="s">
        <v>387</v>
      </c>
      <c r="L65" s="29" t="s">
        <v>388</v>
      </c>
      <c r="M65" s="30">
        <v>24</v>
      </c>
      <c r="N65" s="559"/>
      <c r="O65" s="558"/>
      <c r="P65" s="566"/>
      <c r="Q65" s="566"/>
      <c r="R65" s="566"/>
      <c r="S65" s="566"/>
      <c r="T65" s="556"/>
      <c r="U65" s="556"/>
      <c r="V65" s="556"/>
      <c r="W65" s="556"/>
      <c r="X65" s="556"/>
      <c r="Y65" s="556"/>
      <c r="Z65" s="556"/>
      <c r="AA65" s="556"/>
      <c r="AB65" s="556"/>
      <c r="AC65" s="556"/>
      <c r="AD65" s="556"/>
      <c r="AE65" s="556"/>
      <c r="AF65" s="556"/>
      <c r="AG65" s="556"/>
      <c r="AH65" s="572"/>
      <c r="AI65" s="572"/>
      <c r="AJ65" s="576"/>
    </row>
    <row r="66" spans="1:36" ht="50.65" customHeight="1" x14ac:dyDescent="0.25">
      <c r="A66" s="1"/>
      <c r="B66" s="573" t="s">
        <v>565</v>
      </c>
      <c r="C66" s="557" t="s">
        <v>566</v>
      </c>
      <c r="D66" s="557" t="s">
        <v>231</v>
      </c>
      <c r="E66" s="557" t="s">
        <v>232</v>
      </c>
      <c r="F66" s="557" t="s">
        <v>732</v>
      </c>
      <c r="G66" s="557" t="s">
        <v>234</v>
      </c>
      <c r="H66" s="557" t="s">
        <v>79</v>
      </c>
      <c r="I66" s="557" t="s">
        <v>79</v>
      </c>
      <c r="J66" s="26" t="s">
        <v>382</v>
      </c>
      <c r="K66" s="26" t="s">
        <v>383</v>
      </c>
      <c r="L66" s="26" t="s">
        <v>146</v>
      </c>
      <c r="M66" s="27">
        <v>50</v>
      </c>
      <c r="N66" s="557" t="s">
        <v>82</v>
      </c>
      <c r="O66" s="557" t="s">
        <v>97</v>
      </c>
      <c r="P66" s="565" t="s">
        <v>238</v>
      </c>
      <c r="Q66" s="565" t="s">
        <v>239</v>
      </c>
      <c r="R66" s="565" t="s">
        <v>86</v>
      </c>
      <c r="S66" s="565" t="s">
        <v>134</v>
      </c>
      <c r="T66" s="555">
        <f>U66</f>
        <v>2916240</v>
      </c>
      <c r="U66" s="555">
        <f>V66</f>
        <v>2916240</v>
      </c>
      <c r="V66" s="555">
        <v>2916240</v>
      </c>
      <c r="W66" s="555">
        <v>0</v>
      </c>
      <c r="X66" s="555">
        <v>0</v>
      </c>
      <c r="Y66" s="555">
        <v>0</v>
      </c>
      <c r="Z66" s="555">
        <v>0</v>
      </c>
      <c r="AA66" s="555">
        <v>0</v>
      </c>
      <c r="AB66" s="555">
        <v>514631</v>
      </c>
      <c r="AC66" s="555" t="s">
        <v>87</v>
      </c>
      <c r="AD66" s="555">
        <v>0</v>
      </c>
      <c r="AE66" s="555">
        <f>V66</f>
        <v>2916240</v>
      </c>
      <c r="AF66" s="555">
        <v>0</v>
      </c>
      <c r="AG66" s="555"/>
      <c r="AH66" s="571" t="s">
        <v>420</v>
      </c>
      <c r="AI66" s="571" t="s">
        <v>421</v>
      </c>
      <c r="AJ66" s="567">
        <v>45642</v>
      </c>
    </row>
    <row r="67" spans="1:36" ht="55.15" customHeight="1" thickBot="1" x14ac:dyDescent="0.3">
      <c r="A67" s="1"/>
      <c r="B67" s="574"/>
      <c r="C67" s="559"/>
      <c r="D67" s="559"/>
      <c r="E67" s="559"/>
      <c r="F67" s="559"/>
      <c r="G67" s="559"/>
      <c r="H67" s="559"/>
      <c r="I67" s="559"/>
      <c r="J67" s="29" t="s">
        <v>386</v>
      </c>
      <c r="K67" s="29" t="s">
        <v>387</v>
      </c>
      <c r="L67" s="29" t="s">
        <v>388</v>
      </c>
      <c r="M67" s="30">
        <v>50</v>
      </c>
      <c r="N67" s="559"/>
      <c r="O67" s="559"/>
      <c r="P67" s="566"/>
      <c r="Q67" s="566"/>
      <c r="R67" s="566"/>
      <c r="S67" s="566"/>
      <c r="T67" s="556"/>
      <c r="U67" s="556"/>
      <c r="V67" s="556"/>
      <c r="W67" s="556"/>
      <c r="X67" s="556"/>
      <c r="Y67" s="556"/>
      <c r="Z67" s="556"/>
      <c r="AA67" s="556"/>
      <c r="AB67" s="556"/>
      <c r="AC67" s="556"/>
      <c r="AD67" s="556"/>
      <c r="AE67" s="556"/>
      <c r="AF67" s="556"/>
      <c r="AG67" s="556"/>
      <c r="AH67" s="572"/>
      <c r="AI67" s="572"/>
      <c r="AJ67" s="568"/>
    </row>
    <row r="68" spans="1:36" ht="50.65" customHeight="1" x14ac:dyDescent="0.25">
      <c r="A68" s="1"/>
      <c r="B68" s="573" t="s">
        <v>567</v>
      </c>
      <c r="C68" s="557" t="s">
        <v>568</v>
      </c>
      <c r="D68" s="557" t="s">
        <v>231</v>
      </c>
      <c r="E68" s="557" t="s">
        <v>232</v>
      </c>
      <c r="F68" s="557" t="s">
        <v>396</v>
      </c>
      <c r="G68" s="557" t="s">
        <v>397</v>
      </c>
      <c r="H68" s="557" t="s">
        <v>79</v>
      </c>
      <c r="I68" s="557" t="s">
        <v>79</v>
      </c>
      <c r="J68" s="26" t="s">
        <v>398</v>
      </c>
      <c r="K68" s="26" t="s">
        <v>399</v>
      </c>
      <c r="L68" s="26" t="s">
        <v>388</v>
      </c>
      <c r="M68" s="27">
        <v>80</v>
      </c>
      <c r="N68" s="557" t="s">
        <v>82</v>
      </c>
      <c r="O68" s="557" t="s">
        <v>99</v>
      </c>
      <c r="P68" s="557" t="s">
        <v>238</v>
      </c>
      <c r="Q68" s="557" t="s">
        <v>239</v>
      </c>
      <c r="R68" s="557" t="s">
        <v>86</v>
      </c>
      <c r="S68" s="557" t="s">
        <v>134</v>
      </c>
      <c r="T68" s="555">
        <f>U68</f>
        <v>2683125</v>
      </c>
      <c r="U68" s="555">
        <f>V68</f>
        <v>2683125</v>
      </c>
      <c r="V68" s="555">
        <v>2683125</v>
      </c>
      <c r="W68" s="555">
        <v>0</v>
      </c>
      <c r="X68" s="555">
        <v>0</v>
      </c>
      <c r="Y68" s="555">
        <v>0</v>
      </c>
      <c r="Z68" s="555">
        <v>0</v>
      </c>
      <c r="AA68" s="555">
        <v>0</v>
      </c>
      <c r="AB68" s="555">
        <v>516875</v>
      </c>
      <c r="AC68" s="555" t="s">
        <v>87</v>
      </c>
      <c r="AD68" s="555">
        <v>0</v>
      </c>
      <c r="AE68" s="555">
        <f>V68</f>
        <v>2683125</v>
      </c>
      <c r="AF68" s="555">
        <v>0</v>
      </c>
      <c r="AG68" s="555"/>
      <c r="AH68" s="569" t="s">
        <v>569</v>
      </c>
      <c r="AI68" s="569" t="s">
        <v>763</v>
      </c>
      <c r="AJ68" s="567">
        <v>45587</v>
      </c>
    </row>
    <row r="69" spans="1:36" ht="50.65" customHeight="1" thickBot="1" x14ac:dyDescent="0.3">
      <c r="A69" s="1"/>
      <c r="B69" s="574"/>
      <c r="C69" s="559"/>
      <c r="D69" s="559"/>
      <c r="E69" s="559"/>
      <c r="F69" s="559"/>
      <c r="G69" s="559"/>
      <c r="H69" s="559"/>
      <c r="I69" s="559"/>
      <c r="J69" s="29" t="s">
        <v>400</v>
      </c>
      <c r="K69" s="29" t="s">
        <v>401</v>
      </c>
      <c r="L69" s="29" t="s">
        <v>89</v>
      </c>
      <c r="M69" s="30">
        <v>80</v>
      </c>
      <c r="N69" s="559"/>
      <c r="O69" s="559"/>
      <c r="P69" s="559"/>
      <c r="Q69" s="559"/>
      <c r="R69" s="559"/>
      <c r="S69" s="559"/>
      <c r="T69" s="556"/>
      <c r="U69" s="556"/>
      <c r="V69" s="556"/>
      <c r="W69" s="556"/>
      <c r="X69" s="556"/>
      <c r="Y69" s="556"/>
      <c r="Z69" s="556"/>
      <c r="AA69" s="556"/>
      <c r="AB69" s="556"/>
      <c r="AC69" s="556"/>
      <c r="AD69" s="556"/>
      <c r="AE69" s="556"/>
      <c r="AF69" s="556"/>
      <c r="AG69" s="556"/>
      <c r="AH69" s="570"/>
      <c r="AI69" s="570"/>
      <c r="AJ69" s="568"/>
    </row>
    <row r="70" spans="1:36" ht="50.65" customHeight="1" x14ac:dyDescent="0.25">
      <c r="A70" s="1"/>
      <c r="B70" s="560" t="s">
        <v>709</v>
      </c>
      <c r="C70" s="562" t="s">
        <v>566</v>
      </c>
      <c r="D70" s="562" t="s">
        <v>231</v>
      </c>
      <c r="E70" s="557" t="s">
        <v>232</v>
      </c>
      <c r="F70" s="562" t="s">
        <v>710</v>
      </c>
      <c r="G70" s="562" t="s">
        <v>234</v>
      </c>
      <c r="H70" s="562" t="s">
        <v>79</v>
      </c>
      <c r="I70" s="562" t="s">
        <v>79</v>
      </c>
      <c r="J70" s="26" t="s">
        <v>382</v>
      </c>
      <c r="K70" s="26" t="s">
        <v>383</v>
      </c>
      <c r="L70" s="26" t="s">
        <v>146</v>
      </c>
      <c r="M70" s="117">
        <v>15</v>
      </c>
      <c r="N70" s="562" t="s">
        <v>82</v>
      </c>
      <c r="O70" s="557" t="s">
        <v>94</v>
      </c>
      <c r="P70" s="565" t="s">
        <v>238</v>
      </c>
      <c r="Q70" s="565" t="s">
        <v>239</v>
      </c>
      <c r="R70" s="565" t="s">
        <v>86</v>
      </c>
      <c r="S70" s="565" t="s">
        <v>134</v>
      </c>
      <c r="T70" s="548">
        <f>U70</f>
        <v>127500</v>
      </c>
      <c r="U70" s="548">
        <f>V70</f>
        <v>127500</v>
      </c>
      <c r="V70" s="548">
        <v>127500</v>
      </c>
      <c r="W70" s="548">
        <v>0</v>
      </c>
      <c r="X70" s="548">
        <v>0</v>
      </c>
      <c r="Y70" s="548">
        <v>0</v>
      </c>
      <c r="Z70" s="548">
        <v>0</v>
      </c>
      <c r="AA70" s="548">
        <v>0</v>
      </c>
      <c r="AB70" s="548">
        <v>22500</v>
      </c>
      <c r="AC70" s="548" t="s">
        <v>87</v>
      </c>
      <c r="AD70" s="548">
        <v>0</v>
      </c>
      <c r="AE70" s="548">
        <f>V70</f>
        <v>127500</v>
      </c>
      <c r="AF70" s="548">
        <v>0</v>
      </c>
      <c r="AG70" s="548"/>
      <c r="AH70" s="550" t="s">
        <v>425</v>
      </c>
      <c r="AI70" s="550" t="s">
        <v>561</v>
      </c>
      <c r="AJ70" s="552">
        <v>45734</v>
      </c>
    </row>
    <row r="71" spans="1:36" ht="58.15" customHeight="1" thickBot="1" x14ac:dyDescent="0.3">
      <c r="A71" s="1"/>
      <c r="B71" s="561"/>
      <c r="C71" s="563"/>
      <c r="D71" s="563"/>
      <c r="E71" s="559"/>
      <c r="F71" s="563"/>
      <c r="G71" s="563"/>
      <c r="H71" s="563"/>
      <c r="I71" s="563"/>
      <c r="J71" s="29" t="s">
        <v>386</v>
      </c>
      <c r="K71" s="29" t="s">
        <v>387</v>
      </c>
      <c r="L71" s="29" t="s">
        <v>388</v>
      </c>
      <c r="M71" s="30">
        <v>20</v>
      </c>
      <c r="N71" s="563"/>
      <c r="O71" s="558"/>
      <c r="P71" s="566"/>
      <c r="Q71" s="566"/>
      <c r="R71" s="566"/>
      <c r="S71" s="566"/>
      <c r="T71" s="549"/>
      <c r="U71" s="549"/>
      <c r="V71" s="549"/>
      <c r="W71" s="549"/>
      <c r="X71" s="549"/>
      <c r="Y71" s="549"/>
      <c r="Z71" s="549"/>
      <c r="AA71" s="549"/>
      <c r="AB71" s="549"/>
      <c r="AC71" s="549"/>
      <c r="AD71" s="549"/>
      <c r="AE71" s="549"/>
      <c r="AF71" s="549"/>
      <c r="AG71" s="549"/>
      <c r="AH71" s="551"/>
      <c r="AI71" s="551"/>
      <c r="AJ71" s="553"/>
    </row>
    <row r="72" spans="1:36" ht="58.15" customHeight="1" x14ac:dyDescent="0.25">
      <c r="A72" s="1"/>
      <c r="B72" s="560" t="s">
        <v>733</v>
      </c>
      <c r="C72" s="562" t="s">
        <v>734</v>
      </c>
      <c r="D72" s="562" t="s">
        <v>231</v>
      </c>
      <c r="E72" s="562" t="s">
        <v>232</v>
      </c>
      <c r="F72" s="562" t="s">
        <v>735</v>
      </c>
      <c r="G72" s="562" t="s">
        <v>234</v>
      </c>
      <c r="H72" s="562" t="s">
        <v>79</v>
      </c>
      <c r="I72" s="562" t="s">
        <v>79</v>
      </c>
      <c r="J72" s="26" t="s">
        <v>235</v>
      </c>
      <c r="K72" s="26" t="s">
        <v>236</v>
      </c>
      <c r="L72" s="26" t="s">
        <v>92</v>
      </c>
      <c r="M72" s="27">
        <v>73</v>
      </c>
      <c r="N72" s="564" t="s">
        <v>82</v>
      </c>
      <c r="O72" s="564" t="s">
        <v>83</v>
      </c>
      <c r="P72" s="564" t="s">
        <v>238</v>
      </c>
      <c r="Q72" s="564" t="s">
        <v>239</v>
      </c>
      <c r="R72" s="564" t="s">
        <v>86</v>
      </c>
      <c r="S72" s="564" t="s">
        <v>134</v>
      </c>
      <c r="T72" s="548">
        <f>U72</f>
        <v>2140405.4900000002</v>
      </c>
      <c r="U72" s="548">
        <f>V72</f>
        <v>2140405.4900000002</v>
      </c>
      <c r="V72" s="548">
        <v>2140405.4900000002</v>
      </c>
      <c r="W72" s="548">
        <v>0</v>
      </c>
      <c r="X72" s="548">
        <v>0</v>
      </c>
      <c r="Y72" s="548">
        <v>0</v>
      </c>
      <c r="Z72" s="548">
        <v>0</v>
      </c>
      <c r="AA72" s="548">
        <v>0</v>
      </c>
      <c r="AB72" s="548">
        <v>377718.62</v>
      </c>
      <c r="AC72" s="548" t="s">
        <v>87</v>
      </c>
      <c r="AD72" s="548">
        <v>0</v>
      </c>
      <c r="AE72" s="548">
        <f>V72</f>
        <v>2140405.4900000002</v>
      </c>
      <c r="AF72" s="548">
        <v>0</v>
      </c>
      <c r="AG72" s="548"/>
      <c r="AH72" s="550" t="s">
        <v>736</v>
      </c>
      <c r="AI72" s="550" t="s">
        <v>737</v>
      </c>
      <c r="AJ72" s="552">
        <v>45901</v>
      </c>
    </row>
    <row r="73" spans="1:36" ht="58.15" customHeight="1" thickBot="1" x14ac:dyDescent="0.3">
      <c r="A73" s="1"/>
      <c r="B73" s="561"/>
      <c r="C73" s="563"/>
      <c r="D73" s="563"/>
      <c r="E73" s="563"/>
      <c r="F73" s="563"/>
      <c r="G73" s="563"/>
      <c r="H73" s="563"/>
      <c r="I73" s="563"/>
      <c r="J73" s="29" t="s">
        <v>242</v>
      </c>
      <c r="K73" s="29" t="s">
        <v>243</v>
      </c>
      <c r="L73" s="29" t="s">
        <v>89</v>
      </c>
      <c r="M73" s="30">
        <v>73</v>
      </c>
      <c r="N73" s="559"/>
      <c r="O73" s="559"/>
      <c r="P73" s="559"/>
      <c r="Q73" s="559"/>
      <c r="R73" s="559"/>
      <c r="S73" s="559"/>
      <c r="T73" s="549"/>
      <c r="U73" s="549"/>
      <c r="V73" s="549"/>
      <c r="W73" s="549"/>
      <c r="X73" s="549"/>
      <c r="Y73" s="549"/>
      <c r="Z73" s="549"/>
      <c r="AA73" s="549"/>
      <c r="AB73" s="549"/>
      <c r="AC73" s="549"/>
      <c r="AD73" s="549"/>
      <c r="AE73" s="549"/>
      <c r="AF73" s="549"/>
      <c r="AG73" s="549"/>
      <c r="AH73" s="551"/>
      <c r="AI73" s="551"/>
      <c r="AJ73" s="553"/>
    </row>
    <row r="74" spans="1:36" ht="58.15" customHeight="1" x14ac:dyDescent="0.25">
      <c r="A74" s="1"/>
      <c r="B74" s="560" t="s">
        <v>738</v>
      </c>
      <c r="C74" s="562" t="s">
        <v>436</v>
      </c>
      <c r="D74" s="562" t="s">
        <v>231</v>
      </c>
      <c r="E74" s="562" t="s">
        <v>232</v>
      </c>
      <c r="F74" s="562" t="s">
        <v>411</v>
      </c>
      <c r="G74" s="562" t="s">
        <v>234</v>
      </c>
      <c r="H74" s="562" t="s">
        <v>79</v>
      </c>
      <c r="I74" s="562" t="s">
        <v>79</v>
      </c>
      <c r="J74" s="26" t="s">
        <v>412</v>
      </c>
      <c r="K74" s="26" t="s">
        <v>413</v>
      </c>
      <c r="L74" s="26" t="s">
        <v>146</v>
      </c>
      <c r="M74" s="27">
        <v>75</v>
      </c>
      <c r="N74" s="557" t="s">
        <v>82</v>
      </c>
      <c r="O74" s="557" t="s">
        <v>100</v>
      </c>
      <c r="P74" s="557" t="s">
        <v>238</v>
      </c>
      <c r="Q74" s="557" t="s">
        <v>239</v>
      </c>
      <c r="R74" s="557" t="s">
        <v>86</v>
      </c>
      <c r="S74" s="557" t="s">
        <v>134</v>
      </c>
      <c r="T74" s="548">
        <f>U74</f>
        <v>700000</v>
      </c>
      <c r="U74" s="555">
        <f>V74</f>
        <v>700000</v>
      </c>
      <c r="V74" s="555">
        <v>700000</v>
      </c>
      <c r="W74" s="555">
        <v>0</v>
      </c>
      <c r="X74" s="555">
        <v>0</v>
      </c>
      <c r="Y74" s="555">
        <v>0</v>
      </c>
      <c r="Z74" s="555">
        <v>0</v>
      </c>
      <c r="AA74" s="555">
        <v>0</v>
      </c>
      <c r="AB74" s="555">
        <v>300000</v>
      </c>
      <c r="AC74" s="555" t="s">
        <v>87</v>
      </c>
      <c r="AD74" s="555">
        <v>0</v>
      </c>
      <c r="AE74" s="555">
        <f>V74</f>
        <v>700000</v>
      </c>
      <c r="AF74" s="555">
        <v>0</v>
      </c>
      <c r="AG74" s="548"/>
      <c r="AH74" s="550" t="s">
        <v>425</v>
      </c>
      <c r="AI74" s="550" t="s">
        <v>561</v>
      </c>
      <c r="AJ74" s="552">
        <v>45734</v>
      </c>
    </row>
    <row r="75" spans="1:36" ht="58.15" customHeight="1" thickBot="1" x14ac:dyDescent="0.3">
      <c r="A75" s="1"/>
      <c r="B75" s="561"/>
      <c r="C75" s="563"/>
      <c r="D75" s="563"/>
      <c r="E75" s="563"/>
      <c r="F75" s="563"/>
      <c r="G75" s="563"/>
      <c r="H75" s="563"/>
      <c r="I75" s="563"/>
      <c r="J75" s="29" t="s">
        <v>414</v>
      </c>
      <c r="K75" s="29" t="s">
        <v>415</v>
      </c>
      <c r="L75" s="29" t="s">
        <v>388</v>
      </c>
      <c r="M75" s="30">
        <v>75</v>
      </c>
      <c r="N75" s="559"/>
      <c r="O75" s="558"/>
      <c r="P75" s="559"/>
      <c r="Q75" s="559"/>
      <c r="R75" s="559"/>
      <c r="S75" s="559"/>
      <c r="T75" s="549"/>
      <c r="U75" s="556"/>
      <c r="V75" s="556"/>
      <c r="W75" s="556"/>
      <c r="X75" s="556"/>
      <c r="Y75" s="556"/>
      <c r="Z75" s="556"/>
      <c r="AA75" s="556"/>
      <c r="AB75" s="556"/>
      <c r="AC75" s="556"/>
      <c r="AD75" s="556"/>
      <c r="AE75" s="556"/>
      <c r="AF75" s="556"/>
      <c r="AG75" s="549"/>
      <c r="AH75" s="551"/>
      <c r="AI75" s="551"/>
      <c r="AJ75" s="553"/>
    </row>
    <row r="76" spans="1:36" x14ac:dyDescent="0.25">
      <c r="A76" s="9"/>
      <c r="B76" s="554" t="s">
        <v>73</v>
      </c>
      <c r="C76" s="554"/>
      <c r="D76" s="554"/>
      <c r="E76" s="554"/>
      <c r="F76" s="554"/>
      <c r="G76" s="554"/>
      <c r="H76" s="554"/>
      <c r="I76" s="554"/>
      <c r="J76" s="554"/>
      <c r="K76" s="9"/>
      <c r="L76" s="9"/>
      <c r="M76" s="9"/>
      <c r="N76" s="9"/>
      <c r="O76" s="9"/>
      <c r="P76" s="9"/>
      <c r="Q76" s="9"/>
      <c r="R76" s="9"/>
      <c r="S76" s="9"/>
      <c r="T76" s="9"/>
      <c r="U76" s="9"/>
      <c r="V76" s="9"/>
      <c r="W76" s="9"/>
      <c r="X76" s="9"/>
      <c r="Y76" s="9"/>
      <c r="Z76" s="9"/>
      <c r="AA76" s="9"/>
      <c r="AB76" s="9"/>
      <c r="AC76" s="9"/>
      <c r="AD76" s="9"/>
      <c r="AE76" s="9"/>
      <c r="AF76" s="9"/>
      <c r="AG76" s="9"/>
      <c r="AH76" s="9"/>
      <c r="AI76" s="9"/>
      <c r="AJ76" s="9"/>
    </row>
    <row r="77" spans="1:36" x14ac:dyDescent="0.25">
      <c r="A77" s="14"/>
      <c r="B77" s="554" t="s">
        <v>74</v>
      </c>
      <c r="C77" s="554"/>
      <c r="D77" s="554"/>
      <c r="E77" s="554"/>
      <c r="F77" s="554"/>
      <c r="G77" s="554"/>
      <c r="H77" s="554"/>
      <c r="I77" s="554"/>
      <c r="J77" s="554"/>
      <c r="K77" s="9"/>
      <c r="L77" s="9"/>
      <c r="M77" s="9"/>
      <c r="N77" s="9"/>
      <c r="O77" s="9"/>
      <c r="P77" s="9"/>
      <c r="Q77" s="9"/>
      <c r="R77" s="9"/>
      <c r="S77" s="9"/>
      <c r="T77" s="9"/>
      <c r="U77" s="9"/>
      <c r="V77" s="9"/>
      <c r="W77" s="9"/>
      <c r="X77" s="9"/>
      <c r="Y77" s="9"/>
      <c r="Z77" s="9"/>
      <c r="AA77" s="9"/>
      <c r="AB77" s="9"/>
      <c r="AC77" s="9"/>
      <c r="AD77" s="9"/>
      <c r="AE77" s="9"/>
      <c r="AF77" s="9"/>
      <c r="AG77" s="9"/>
      <c r="AH77" s="9"/>
      <c r="AI77" s="9"/>
      <c r="AJ77" s="9"/>
    </row>
    <row r="78" spans="1:36" x14ac:dyDescent="0.25">
      <c r="A78" s="14"/>
      <c r="B78" s="182"/>
      <c r="C78" s="182"/>
      <c r="D78" s="182"/>
      <c r="E78" s="182"/>
      <c r="F78" s="182"/>
      <c r="G78" s="182"/>
      <c r="H78" s="182"/>
      <c r="I78" s="182"/>
      <c r="J78" s="182"/>
      <c r="K78" s="9"/>
      <c r="L78" s="9"/>
      <c r="M78" s="9"/>
      <c r="N78" s="9"/>
      <c r="O78" s="9"/>
      <c r="P78" s="9"/>
      <c r="Q78" s="9"/>
      <c r="R78" s="9"/>
      <c r="S78" s="9"/>
      <c r="T78" s="9"/>
      <c r="U78" s="9"/>
      <c r="V78" s="9"/>
      <c r="W78" s="9"/>
      <c r="X78" s="9"/>
      <c r="Y78" s="9"/>
      <c r="Z78" s="9"/>
      <c r="AA78" s="9"/>
      <c r="AB78" s="9"/>
      <c r="AC78" s="9"/>
      <c r="AD78" s="9"/>
      <c r="AE78" s="9"/>
      <c r="AF78" s="9"/>
      <c r="AG78" s="9"/>
      <c r="AH78" s="9"/>
      <c r="AI78" s="9"/>
      <c r="AJ78" s="9"/>
    </row>
    <row r="79" spans="1:36" s="142" customFormat="1" ht="38.65" customHeight="1" x14ac:dyDescent="0.25">
      <c r="A79" s="159"/>
      <c r="B79" s="546" t="s">
        <v>739</v>
      </c>
      <c r="C79" s="546"/>
      <c r="D79" s="546"/>
      <c r="E79" s="546"/>
      <c r="F79" s="546"/>
      <c r="G79" s="546"/>
      <c r="H79" s="546"/>
      <c r="I79" s="546"/>
      <c r="J79" s="546"/>
      <c r="K79" s="159"/>
      <c r="L79" s="159"/>
      <c r="M79" s="159"/>
      <c r="N79" s="159"/>
      <c r="O79" s="159"/>
      <c r="P79" s="159"/>
      <c r="Q79" s="159"/>
      <c r="R79" s="159"/>
      <c r="S79" s="159"/>
      <c r="T79" s="159"/>
      <c r="U79" s="159"/>
      <c r="V79" s="159"/>
      <c r="W79" s="159"/>
      <c r="X79" s="159"/>
      <c r="Y79" s="159"/>
      <c r="Z79" s="159"/>
      <c r="AA79" s="159"/>
      <c r="AB79" s="159"/>
      <c r="AC79" s="159"/>
      <c r="AD79" s="159"/>
      <c r="AE79" s="159"/>
      <c r="AF79" s="159"/>
      <c r="AG79" s="159"/>
      <c r="AH79" s="159"/>
      <c r="AI79" s="159"/>
      <c r="AJ79" s="159"/>
    </row>
    <row r="80" spans="1:36" ht="15.75" x14ac:dyDescent="0.25">
      <c r="A80" s="1"/>
      <c r="B80" s="547" t="s">
        <v>740</v>
      </c>
      <c r="C80" s="547"/>
      <c r="D80" s="547"/>
      <c r="E80" s="547"/>
      <c r="F80" s="547"/>
      <c r="G80" s="547"/>
      <c r="H80" s="547"/>
      <c r="I80" s="547"/>
      <c r="J80" s="547"/>
      <c r="K80" s="1"/>
      <c r="L80" s="1"/>
      <c r="M80" s="1"/>
      <c r="N80" s="1"/>
      <c r="O80" s="1"/>
      <c r="P80" s="1"/>
      <c r="Q80" s="1"/>
      <c r="R80" s="1"/>
      <c r="S80" s="1"/>
      <c r="T80" s="1"/>
      <c r="U80" s="1"/>
      <c r="V80" s="1"/>
      <c r="W80" s="1"/>
      <c r="X80" s="1"/>
      <c r="Y80" s="1"/>
      <c r="Z80" s="1"/>
      <c r="AA80" s="1"/>
      <c r="AB80" s="1"/>
      <c r="AC80" s="1"/>
      <c r="AD80" s="1"/>
      <c r="AE80" s="1"/>
      <c r="AF80" s="1"/>
      <c r="AG80" s="1"/>
      <c r="AH80" s="1"/>
      <c r="AI80" s="1"/>
      <c r="AJ80" s="1"/>
    </row>
    <row r="81" spans="1:36" ht="15.75" x14ac:dyDescent="0.25">
      <c r="A81" s="1"/>
      <c r="B81" s="547" t="s">
        <v>741</v>
      </c>
      <c r="C81" s="547"/>
      <c r="D81" s="547"/>
      <c r="E81" s="547"/>
      <c r="F81" s="547"/>
      <c r="G81" s="547"/>
      <c r="H81" s="547"/>
      <c r="I81" s="547"/>
      <c r="J81" s="547"/>
      <c r="K81" s="1"/>
      <c r="L81" s="1"/>
      <c r="M81" s="1"/>
      <c r="N81" s="1"/>
      <c r="O81" s="1"/>
      <c r="P81" s="1"/>
      <c r="Q81" s="1"/>
      <c r="R81" s="1"/>
      <c r="S81" s="1"/>
      <c r="T81" s="1"/>
      <c r="U81" s="1"/>
      <c r="V81" s="1"/>
      <c r="W81" s="1"/>
      <c r="X81" s="1"/>
      <c r="Y81" s="1"/>
      <c r="Z81" s="1"/>
      <c r="AA81" s="1"/>
      <c r="AB81" s="1"/>
      <c r="AC81" s="1"/>
      <c r="AD81" s="1"/>
      <c r="AE81" s="1"/>
      <c r="AF81" s="1"/>
      <c r="AG81" s="1"/>
      <c r="AH81" s="1"/>
      <c r="AI81" s="1"/>
      <c r="AJ81" s="1"/>
    </row>
    <row r="82" spans="1:36" x14ac:dyDescent="0.25">
      <c r="A82" s="1"/>
      <c r="B82" s="374" t="s">
        <v>24</v>
      </c>
      <c r="C82" s="374"/>
      <c r="D82" s="374"/>
      <c r="E82" s="374"/>
      <c r="F82" s="374"/>
      <c r="G82" s="374"/>
      <c r="H82" s="374"/>
      <c r="I82" s="374"/>
      <c r="J82" s="374"/>
      <c r="K82" s="374"/>
      <c r="L82" s="374"/>
      <c r="M82" s="374"/>
      <c r="N82" s="374"/>
      <c r="O82" s="374"/>
      <c r="P82" s="374"/>
      <c r="Q82" s="374"/>
      <c r="R82" s="374"/>
      <c r="S82" s="374"/>
      <c r="T82" s="374"/>
      <c r="U82" s="374"/>
      <c r="V82" s="374"/>
      <c r="W82" s="374"/>
      <c r="X82" s="374"/>
      <c r="Y82" s="374"/>
      <c r="Z82" s="374"/>
      <c r="AA82" s="374"/>
      <c r="AB82" s="374"/>
      <c r="AC82" s="374"/>
      <c r="AD82" s="374"/>
      <c r="AE82" s="374"/>
      <c r="AF82" s="374"/>
      <c r="AG82" s="374"/>
      <c r="AH82" s="374"/>
      <c r="AI82" s="374"/>
      <c r="AJ82" s="374"/>
    </row>
  </sheetData>
  <mergeCells count="906">
    <mergeCell ref="B1:AI1"/>
    <mergeCell ref="B3:B4"/>
    <mergeCell ref="C3:C4"/>
    <mergeCell ref="D3:D4"/>
    <mergeCell ref="E3:E4"/>
    <mergeCell ref="F3:F4"/>
    <mergeCell ref="G3:G4"/>
    <mergeCell ref="H3:H4"/>
    <mergeCell ref="I3:I4"/>
    <mergeCell ref="J3:M3"/>
    <mergeCell ref="AJ3:AJ4"/>
    <mergeCell ref="B6:B11"/>
    <mergeCell ref="C6:C11"/>
    <mergeCell ref="D6:D11"/>
    <mergeCell ref="E6:E11"/>
    <mergeCell ref="F6:F7"/>
    <mergeCell ref="G6:G11"/>
    <mergeCell ref="T3:T4"/>
    <mergeCell ref="U3:U4"/>
    <mergeCell ref="V3:AA3"/>
    <mergeCell ref="AB3:AB4"/>
    <mergeCell ref="AC3:AC4"/>
    <mergeCell ref="AD3:AF3"/>
    <mergeCell ref="N3:N4"/>
    <mergeCell ref="O3:O4"/>
    <mergeCell ref="P3:P4"/>
    <mergeCell ref="Q3:Q4"/>
    <mergeCell ref="R3:R4"/>
    <mergeCell ref="S3:S4"/>
    <mergeCell ref="H6:H7"/>
    <mergeCell ref="I6:I7"/>
    <mergeCell ref="N6:N7"/>
    <mergeCell ref="O6:O7"/>
    <mergeCell ref="P6:P7"/>
    <mergeCell ref="Q6:Q7"/>
    <mergeCell ref="AG3:AG4"/>
    <mergeCell ref="AH3:AH4"/>
    <mergeCell ref="AI3:AI4"/>
    <mergeCell ref="AF8:AF9"/>
    <mergeCell ref="AG8:AG9"/>
    <mergeCell ref="X6:X7"/>
    <mergeCell ref="Y6:Y7"/>
    <mergeCell ref="Z6:Z7"/>
    <mergeCell ref="AA6:AA7"/>
    <mergeCell ref="AB6:AB7"/>
    <mergeCell ref="AC6:AC7"/>
    <mergeCell ref="R6:R7"/>
    <mergeCell ref="S6:S7"/>
    <mergeCell ref="T6:T11"/>
    <mergeCell ref="U6:U7"/>
    <mergeCell ref="V6:V7"/>
    <mergeCell ref="W6:W7"/>
    <mergeCell ref="U8:U9"/>
    <mergeCell ref="V8:V9"/>
    <mergeCell ref="W8:W9"/>
    <mergeCell ref="X8:X9"/>
    <mergeCell ref="Y8:Y9"/>
    <mergeCell ref="Z8:Z9"/>
    <mergeCell ref="AA8:AA9"/>
    <mergeCell ref="AB8:AB9"/>
    <mergeCell ref="AC8:AC9"/>
    <mergeCell ref="AJ6:AJ11"/>
    <mergeCell ref="F8:F9"/>
    <mergeCell ref="H8:H9"/>
    <mergeCell ref="I8:I9"/>
    <mergeCell ref="N8:N9"/>
    <mergeCell ref="O8:O9"/>
    <mergeCell ref="P8:P9"/>
    <mergeCell ref="Q8:Q9"/>
    <mergeCell ref="R8:R9"/>
    <mergeCell ref="S8:S9"/>
    <mergeCell ref="AD6:AD7"/>
    <mergeCell ref="AE6:AE7"/>
    <mergeCell ref="AF6:AF7"/>
    <mergeCell ref="AG6:AG7"/>
    <mergeCell ref="AH6:AH11"/>
    <mergeCell ref="AI6:AI11"/>
    <mergeCell ref="AD8:AD9"/>
    <mergeCell ref="AE8:AE9"/>
    <mergeCell ref="AG10:AG11"/>
    <mergeCell ref="AA10:AA11"/>
    <mergeCell ref="AB10:AB11"/>
    <mergeCell ref="I12:I13"/>
    <mergeCell ref="N12:N13"/>
    <mergeCell ref="O12:O13"/>
    <mergeCell ref="P12:P13"/>
    <mergeCell ref="Q12:Q13"/>
    <mergeCell ref="S10:S11"/>
    <mergeCell ref="U10:U11"/>
    <mergeCell ref="V10:V11"/>
    <mergeCell ref="W10:W11"/>
    <mergeCell ref="F10:F11"/>
    <mergeCell ref="H10:H11"/>
    <mergeCell ref="I10:I11"/>
    <mergeCell ref="N10:N11"/>
    <mergeCell ref="O10:O11"/>
    <mergeCell ref="AD10:AD11"/>
    <mergeCell ref="AE10:AE11"/>
    <mergeCell ref="AF10:AF11"/>
    <mergeCell ref="P10:P11"/>
    <mergeCell ref="AC10:AC11"/>
    <mergeCell ref="Q10:Q11"/>
    <mergeCell ref="R10:R11"/>
    <mergeCell ref="X10:X11"/>
    <mergeCell ref="Y10:Y11"/>
    <mergeCell ref="Z10:Z11"/>
    <mergeCell ref="AB12:AB13"/>
    <mergeCell ref="AC12:AC13"/>
    <mergeCell ref="R12:R13"/>
    <mergeCell ref="S12:S13"/>
    <mergeCell ref="T12:T15"/>
    <mergeCell ref="U12:U13"/>
    <mergeCell ref="V12:V13"/>
    <mergeCell ref="W12:W13"/>
    <mergeCell ref="U14:U15"/>
    <mergeCell ref="V14:V15"/>
    <mergeCell ref="W14:W15"/>
    <mergeCell ref="AA14:AA15"/>
    <mergeCell ref="AB14:AB15"/>
    <mergeCell ref="AC14:AC15"/>
    <mergeCell ref="Y12:Y13"/>
    <mergeCell ref="Z12:Z13"/>
    <mergeCell ref="AJ12:AJ15"/>
    <mergeCell ref="F14:F15"/>
    <mergeCell ref="H14:H15"/>
    <mergeCell ref="I14:I15"/>
    <mergeCell ref="N14:N15"/>
    <mergeCell ref="O14:O15"/>
    <mergeCell ref="P14:P15"/>
    <mergeCell ref="Q14:Q15"/>
    <mergeCell ref="R14:R15"/>
    <mergeCell ref="S14:S15"/>
    <mergeCell ref="AD12:AD13"/>
    <mergeCell ref="AE12:AE13"/>
    <mergeCell ref="AF12:AF13"/>
    <mergeCell ref="AG12:AG13"/>
    <mergeCell ref="AH12:AH15"/>
    <mergeCell ref="AI12:AI15"/>
    <mergeCell ref="AD14:AD15"/>
    <mergeCell ref="AE14:AE15"/>
    <mergeCell ref="AF14:AF15"/>
    <mergeCell ref="AG14:AG15"/>
    <mergeCell ref="X12:X13"/>
    <mergeCell ref="F12:F13"/>
    <mergeCell ref="G12:G15"/>
    <mergeCell ref="AA12:AA13"/>
    <mergeCell ref="B16:B17"/>
    <mergeCell ref="C16:C17"/>
    <mergeCell ref="D16:D17"/>
    <mergeCell ref="E16:E17"/>
    <mergeCell ref="F16:F17"/>
    <mergeCell ref="G16:G17"/>
    <mergeCell ref="X14:X15"/>
    <mergeCell ref="Y14:Y15"/>
    <mergeCell ref="Z14:Z15"/>
    <mergeCell ref="T16:T17"/>
    <mergeCell ref="U16:U17"/>
    <mergeCell ref="V16:V17"/>
    <mergeCell ref="W16:W17"/>
    <mergeCell ref="H16:H17"/>
    <mergeCell ref="I16:I17"/>
    <mergeCell ref="N16:N17"/>
    <mergeCell ref="O16:O17"/>
    <mergeCell ref="P16:P17"/>
    <mergeCell ref="Q16:Q17"/>
    <mergeCell ref="B12:B15"/>
    <mergeCell ref="C12:C15"/>
    <mergeCell ref="D12:D15"/>
    <mergeCell ref="E12:E15"/>
    <mergeCell ref="H12:H13"/>
    <mergeCell ref="AJ16:AJ17"/>
    <mergeCell ref="B18:B19"/>
    <mergeCell ref="C18:C19"/>
    <mergeCell ref="D18:D19"/>
    <mergeCell ref="E18:E19"/>
    <mergeCell ref="F18:F19"/>
    <mergeCell ref="G18:G19"/>
    <mergeCell ref="H18:H19"/>
    <mergeCell ref="I18:I19"/>
    <mergeCell ref="N18:N19"/>
    <mergeCell ref="AD16:AD17"/>
    <mergeCell ref="AE16:AE17"/>
    <mergeCell ref="AF16:AF17"/>
    <mergeCell ref="AG16:AG17"/>
    <mergeCell ref="AH16:AH17"/>
    <mergeCell ref="AI16:AI17"/>
    <mergeCell ref="X16:X17"/>
    <mergeCell ref="Y16:Y17"/>
    <mergeCell ref="Z16:Z17"/>
    <mergeCell ref="AA16:AA17"/>
    <mergeCell ref="AB16:AB17"/>
    <mergeCell ref="AC16:AC17"/>
    <mergeCell ref="R16:R17"/>
    <mergeCell ref="S16:S17"/>
    <mergeCell ref="AJ18:AJ19"/>
    <mergeCell ref="B20:B27"/>
    <mergeCell ref="C20:C27"/>
    <mergeCell ref="D20:D27"/>
    <mergeCell ref="E20:E27"/>
    <mergeCell ref="F20:F23"/>
    <mergeCell ref="G20:G27"/>
    <mergeCell ref="AA18:AA19"/>
    <mergeCell ref="AB18:AB19"/>
    <mergeCell ref="AC18:AC19"/>
    <mergeCell ref="AD18:AD19"/>
    <mergeCell ref="AE18:AE19"/>
    <mergeCell ref="AF18:AF19"/>
    <mergeCell ref="U18:U19"/>
    <mergeCell ref="V18:V19"/>
    <mergeCell ref="W18:W19"/>
    <mergeCell ref="X18:X19"/>
    <mergeCell ref="Y18:Y19"/>
    <mergeCell ref="Z18:Z19"/>
    <mergeCell ref="O18:O19"/>
    <mergeCell ref="P18:P19"/>
    <mergeCell ref="Q18:Q19"/>
    <mergeCell ref="R18:R19"/>
    <mergeCell ref="S18:S19"/>
    <mergeCell ref="AG18:AG19"/>
    <mergeCell ref="AH18:AH19"/>
    <mergeCell ref="AI18:AI19"/>
    <mergeCell ref="T18:T19"/>
    <mergeCell ref="AF20:AF23"/>
    <mergeCell ref="AG20:AG23"/>
    <mergeCell ref="AH20:AH27"/>
    <mergeCell ref="AI20:AI27"/>
    <mergeCell ref="AA24:AA25"/>
    <mergeCell ref="AB24:AB25"/>
    <mergeCell ref="AC24:AC25"/>
    <mergeCell ref="AD24:AD25"/>
    <mergeCell ref="AE24:AE25"/>
    <mergeCell ref="N20:N23"/>
    <mergeCell ref="O20:O23"/>
    <mergeCell ref="P20:P23"/>
    <mergeCell ref="Q20:Q23"/>
    <mergeCell ref="R20:R23"/>
    <mergeCell ref="S20:S23"/>
    <mergeCell ref="U24:U25"/>
    <mergeCell ref="V24:V25"/>
    <mergeCell ref="H20:H23"/>
    <mergeCell ref="I20:I23"/>
    <mergeCell ref="J20:J22"/>
    <mergeCell ref="K20:K22"/>
    <mergeCell ref="L20:L22"/>
    <mergeCell ref="M20:M22"/>
    <mergeCell ref="AJ20:AJ27"/>
    <mergeCell ref="F24:F25"/>
    <mergeCell ref="H24:H25"/>
    <mergeCell ref="I24:I25"/>
    <mergeCell ref="N24:N25"/>
    <mergeCell ref="O24:O25"/>
    <mergeCell ref="Z20:Z23"/>
    <mergeCell ref="AA20:AA23"/>
    <mergeCell ref="AB20:AB23"/>
    <mergeCell ref="AC20:AC23"/>
    <mergeCell ref="AD20:AD23"/>
    <mergeCell ref="AE20:AE23"/>
    <mergeCell ref="T20:T27"/>
    <mergeCell ref="U20:U23"/>
    <mergeCell ref="V20:V23"/>
    <mergeCell ref="W20:W23"/>
    <mergeCell ref="X20:X23"/>
    <mergeCell ref="Y20:Y23"/>
    <mergeCell ref="V26:V27"/>
    <mergeCell ref="W26:W27"/>
    <mergeCell ref="X26:X27"/>
    <mergeCell ref="Y26:Y27"/>
    <mergeCell ref="AF24:AF25"/>
    <mergeCell ref="AG24:AG25"/>
    <mergeCell ref="F26:F27"/>
    <mergeCell ref="H26:H27"/>
    <mergeCell ref="I26:I27"/>
    <mergeCell ref="N26:N27"/>
    <mergeCell ref="O26:O27"/>
    <mergeCell ref="P26:P27"/>
    <mergeCell ref="Q26:Q27"/>
    <mergeCell ref="R26:R27"/>
    <mergeCell ref="Z24:Z25"/>
    <mergeCell ref="P24:P25"/>
    <mergeCell ref="Q24:Q25"/>
    <mergeCell ref="R24:R25"/>
    <mergeCell ref="S24:S25"/>
    <mergeCell ref="W24:W25"/>
    <mergeCell ref="X24:X25"/>
    <mergeCell ref="Y24:Y25"/>
    <mergeCell ref="J28:J30"/>
    <mergeCell ref="K28:K30"/>
    <mergeCell ref="L28:L30"/>
    <mergeCell ref="M28:M30"/>
    <mergeCell ref="N28:N33"/>
    <mergeCell ref="O28:O33"/>
    <mergeCell ref="AF26:AF27"/>
    <mergeCell ref="AG26:AG27"/>
    <mergeCell ref="B28:B35"/>
    <mergeCell ref="C28:C35"/>
    <mergeCell ref="D28:D35"/>
    <mergeCell ref="E28:E35"/>
    <mergeCell ref="F28:F33"/>
    <mergeCell ref="G28:G35"/>
    <mergeCell ref="H28:H33"/>
    <mergeCell ref="I28:I33"/>
    <mergeCell ref="Z26:Z27"/>
    <mergeCell ref="AA26:AA27"/>
    <mergeCell ref="AB26:AB27"/>
    <mergeCell ref="AC26:AC27"/>
    <mergeCell ref="AD26:AD27"/>
    <mergeCell ref="AE26:AE27"/>
    <mergeCell ref="S26:S27"/>
    <mergeCell ref="U26:U27"/>
    <mergeCell ref="X28:X33"/>
    <mergeCell ref="Y28:Y33"/>
    <mergeCell ref="Z28:Z33"/>
    <mergeCell ref="AA28:AA33"/>
    <mergeCell ref="P28:P33"/>
    <mergeCell ref="Q28:Q33"/>
    <mergeCell ref="R28:R33"/>
    <mergeCell ref="S28:S33"/>
    <mergeCell ref="T28:T35"/>
    <mergeCell ref="U28:U33"/>
    <mergeCell ref="U34:U35"/>
    <mergeCell ref="F34:F35"/>
    <mergeCell ref="H34:H35"/>
    <mergeCell ref="I34:I35"/>
    <mergeCell ref="N34:N35"/>
    <mergeCell ref="O34:O35"/>
    <mergeCell ref="P34:P35"/>
    <mergeCell ref="AH28:AH35"/>
    <mergeCell ref="AI28:AI35"/>
    <mergeCell ref="AJ28:AJ35"/>
    <mergeCell ref="J31:J33"/>
    <mergeCell ref="K31:K33"/>
    <mergeCell ref="L31:L33"/>
    <mergeCell ref="M31:M33"/>
    <mergeCell ref="Q34:Q35"/>
    <mergeCell ref="R34:R35"/>
    <mergeCell ref="S34:S35"/>
    <mergeCell ref="AB28:AB33"/>
    <mergeCell ref="AC28:AC33"/>
    <mergeCell ref="AD28:AD33"/>
    <mergeCell ref="AE28:AE33"/>
    <mergeCell ref="AF28:AF33"/>
    <mergeCell ref="AG28:AG33"/>
    <mergeCell ref="V28:V33"/>
    <mergeCell ref="W28:W33"/>
    <mergeCell ref="AB34:AB35"/>
    <mergeCell ref="AC34:AC35"/>
    <mergeCell ref="AD34:AD35"/>
    <mergeCell ref="AE34:AE35"/>
    <mergeCell ref="AF34:AF35"/>
    <mergeCell ref="AG34:AG35"/>
    <mergeCell ref="V34:V35"/>
    <mergeCell ref="W34:W35"/>
    <mergeCell ref="X34:X35"/>
    <mergeCell ref="Y34:Y35"/>
    <mergeCell ref="Z34:Z35"/>
    <mergeCell ref="AA34:AA35"/>
    <mergeCell ref="H36:H37"/>
    <mergeCell ref="I36:I37"/>
    <mergeCell ref="N36:N37"/>
    <mergeCell ref="O36:O37"/>
    <mergeCell ref="P36:P37"/>
    <mergeCell ref="Q36:Q37"/>
    <mergeCell ref="B36:B37"/>
    <mergeCell ref="C36:C37"/>
    <mergeCell ref="D36:D37"/>
    <mergeCell ref="E36:E37"/>
    <mergeCell ref="F36:F37"/>
    <mergeCell ref="G36:G37"/>
    <mergeCell ref="Z36:Z37"/>
    <mergeCell ref="AA36:AA37"/>
    <mergeCell ref="AB36:AB37"/>
    <mergeCell ref="AC36:AC37"/>
    <mergeCell ref="R36:R37"/>
    <mergeCell ref="S36:S37"/>
    <mergeCell ref="T36:T37"/>
    <mergeCell ref="U36:U37"/>
    <mergeCell ref="V36:V37"/>
    <mergeCell ref="W36:W37"/>
    <mergeCell ref="K38:K40"/>
    <mergeCell ref="L38:L40"/>
    <mergeCell ref="M38:M40"/>
    <mergeCell ref="N38:N41"/>
    <mergeCell ref="O38:O41"/>
    <mergeCell ref="P38:P41"/>
    <mergeCell ref="AJ36:AJ37"/>
    <mergeCell ref="B38:B43"/>
    <mergeCell ref="C38:C43"/>
    <mergeCell ref="D38:D43"/>
    <mergeCell ref="E38:E43"/>
    <mergeCell ref="F38:F41"/>
    <mergeCell ref="G38:G43"/>
    <mergeCell ref="H38:H41"/>
    <mergeCell ref="I38:I41"/>
    <mergeCell ref="J38:J40"/>
    <mergeCell ref="AD36:AD37"/>
    <mergeCell ref="AE36:AE37"/>
    <mergeCell ref="AF36:AF37"/>
    <mergeCell ref="AG36:AG37"/>
    <mergeCell ref="AH36:AH37"/>
    <mergeCell ref="AI36:AI37"/>
    <mergeCell ref="X36:X37"/>
    <mergeCell ref="Y36:Y37"/>
    <mergeCell ref="AA38:AA41"/>
    <mergeCell ref="AB38:AB41"/>
    <mergeCell ref="Q38:Q41"/>
    <mergeCell ref="R38:R41"/>
    <mergeCell ref="S38:S41"/>
    <mergeCell ref="T38:T43"/>
    <mergeCell ref="U38:U41"/>
    <mergeCell ref="V38:V41"/>
    <mergeCell ref="S42:S43"/>
    <mergeCell ref="U42:U43"/>
    <mergeCell ref="V42:V43"/>
    <mergeCell ref="AI38:AI43"/>
    <mergeCell ref="AJ38:AJ43"/>
    <mergeCell ref="F42:F43"/>
    <mergeCell ref="H42:H43"/>
    <mergeCell ref="I42:I43"/>
    <mergeCell ref="N42:N43"/>
    <mergeCell ref="O42:O43"/>
    <mergeCell ref="P42:P43"/>
    <mergeCell ref="Q42:Q43"/>
    <mergeCell ref="R42:R43"/>
    <mergeCell ref="AC38:AC41"/>
    <mergeCell ref="AD38:AD41"/>
    <mergeCell ref="AE38:AE41"/>
    <mergeCell ref="AF38:AF41"/>
    <mergeCell ref="AG38:AG41"/>
    <mergeCell ref="AH38:AH43"/>
    <mergeCell ref="AC42:AC43"/>
    <mergeCell ref="AD42:AD43"/>
    <mergeCell ref="AE42:AE43"/>
    <mergeCell ref="AF42:AF43"/>
    <mergeCell ref="W38:W41"/>
    <mergeCell ref="X38:X41"/>
    <mergeCell ref="Y38:Y41"/>
    <mergeCell ref="Z38:Z41"/>
    <mergeCell ref="AG42:AG43"/>
    <mergeCell ref="B44:B47"/>
    <mergeCell ref="C44:C47"/>
    <mergeCell ref="D44:D47"/>
    <mergeCell ref="E44:E47"/>
    <mergeCell ref="F44:F45"/>
    <mergeCell ref="G44:G47"/>
    <mergeCell ref="H44:H45"/>
    <mergeCell ref="I44:I45"/>
    <mergeCell ref="N44:N45"/>
    <mergeCell ref="W42:W43"/>
    <mergeCell ref="X42:X43"/>
    <mergeCell ref="Y42:Y43"/>
    <mergeCell ref="Z42:Z43"/>
    <mergeCell ref="AA42:AA43"/>
    <mergeCell ref="AB42:AB43"/>
    <mergeCell ref="O44:O45"/>
    <mergeCell ref="P44:P45"/>
    <mergeCell ref="Q44:Q45"/>
    <mergeCell ref="R44:R45"/>
    <mergeCell ref="S44:S45"/>
    <mergeCell ref="T44:T47"/>
    <mergeCell ref="Q46:Q47"/>
    <mergeCell ref="R46:R47"/>
    <mergeCell ref="S46:S47"/>
    <mergeCell ref="Y46:Y47"/>
    <mergeCell ref="Z46:Z47"/>
    <mergeCell ref="AG44:AG45"/>
    <mergeCell ref="AH44:AH47"/>
    <mergeCell ref="AI44:AI47"/>
    <mergeCell ref="AJ44:AJ47"/>
    <mergeCell ref="F46:F47"/>
    <mergeCell ref="H46:H47"/>
    <mergeCell ref="I46:I47"/>
    <mergeCell ref="N46:N47"/>
    <mergeCell ref="O46:O47"/>
    <mergeCell ref="P46:P47"/>
    <mergeCell ref="AA44:AA45"/>
    <mergeCell ref="AB44:AB45"/>
    <mergeCell ref="AC44:AC45"/>
    <mergeCell ref="AD44:AD45"/>
    <mergeCell ref="AE44:AE45"/>
    <mergeCell ref="AF44:AF45"/>
    <mergeCell ref="U44:U45"/>
    <mergeCell ref="V44:V45"/>
    <mergeCell ref="W44:W45"/>
    <mergeCell ref="X44:X45"/>
    <mergeCell ref="Y44:Y45"/>
    <mergeCell ref="Z44:Z45"/>
    <mergeCell ref="Q48:Q49"/>
    <mergeCell ref="R48:R49"/>
    <mergeCell ref="S48:S49"/>
    <mergeCell ref="T48:T49"/>
    <mergeCell ref="AG46:AG47"/>
    <mergeCell ref="B48:B49"/>
    <mergeCell ref="C48:C49"/>
    <mergeCell ref="D48:D49"/>
    <mergeCell ref="E48:E49"/>
    <mergeCell ref="F48:F49"/>
    <mergeCell ref="G48:G49"/>
    <mergeCell ref="H48:H49"/>
    <mergeCell ref="I48:I49"/>
    <mergeCell ref="N48:N49"/>
    <mergeCell ref="AA46:AA47"/>
    <mergeCell ref="AB46:AB47"/>
    <mergeCell ref="AC46:AC47"/>
    <mergeCell ref="AD46:AD47"/>
    <mergeCell ref="AE46:AE47"/>
    <mergeCell ref="AF46:AF47"/>
    <mergeCell ref="U46:U47"/>
    <mergeCell ref="V46:V47"/>
    <mergeCell ref="W46:W47"/>
    <mergeCell ref="X46:X47"/>
    <mergeCell ref="AG48:AG49"/>
    <mergeCell ref="AH48:AH49"/>
    <mergeCell ref="AI48:AI49"/>
    <mergeCell ref="AJ48:AJ49"/>
    <mergeCell ref="B50:B53"/>
    <mergeCell ref="C50:C53"/>
    <mergeCell ref="D50:D53"/>
    <mergeCell ref="E50:E53"/>
    <mergeCell ref="F50:F53"/>
    <mergeCell ref="G50:G53"/>
    <mergeCell ref="AA48:AA49"/>
    <mergeCell ref="AB48:AB49"/>
    <mergeCell ref="AC48:AC49"/>
    <mergeCell ref="AD48:AD49"/>
    <mergeCell ref="AE48:AE49"/>
    <mergeCell ref="AF48:AF49"/>
    <mergeCell ref="U48:U49"/>
    <mergeCell ref="V48:V49"/>
    <mergeCell ref="W48:W49"/>
    <mergeCell ref="X48:X49"/>
    <mergeCell ref="Y48:Y49"/>
    <mergeCell ref="Z48:Z49"/>
    <mergeCell ref="O48:O49"/>
    <mergeCell ref="P48:P49"/>
    <mergeCell ref="AB50:AB53"/>
    <mergeCell ref="AC50:AC53"/>
    <mergeCell ref="R50:R53"/>
    <mergeCell ref="S50:S53"/>
    <mergeCell ref="T50:T53"/>
    <mergeCell ref="U50:U53"/>
    <mergeCell ref="V50:V53"/>
    <mergeCell ref="W50:W53"/>
    <mergeCell ref="H50:H53"/>
    <mergeCell ref="I50:I53"/>
    <mergeCell ref="N50:N53"/>
    <mergeCell ref="O50:O53"/>
    <mergeCell ref="P50:P53"/>
    <mergeCell ref="Q50:Q53"/>
    <mergeCell ref="Q54:Q55"/>
    <mergeCell ref="R54:R55"/>
    <mergeCell ref="S54:S55"/>
    <mergeCell ref="T54:T55"/>
    <mergeCell ref="AJ50:AJ53"/>
    <mergeCell ref="B54:B55"/>
    <mergeCell ref="C54:C55"/>
    <mergeCell ref="D54:D55"/>
    <mergeCell ref="E54:E55"/>
    <mergeCell ref="F54:F55"/>
    <mergeCell ref="G54:G55"/>
    <mergeCell ref="H54:H55"/>
    <mergeCell ref="I54:I55"/>
    <mergeCell ref="N54:N55"/>
    <mergeCell ref="AD50:AD53"/>
    <mergeCell ref="AE50:AE53"/>
    <mergeCell ref="AF50:AF53"/>
    <mergeCell ref="AG50:AG53"/>
    <mergeCell ref="AH50:AH53"/>
    <mergeCell ref="AI50:AI53"/>
    <mergeCell ref="X50:X53"/>
    <mergeCell ref="Y50:Y53"/>
    <mergeCell ref="Z50:Z53"/>
    <mergeCell ref="AA50:AA53"/>
    <mergeCell ref="AG54:AG55"/>
    <mergeCell ref="AH54:AH55"/>
    <mergeCell ref="AI54:AI55"/>
    <mergeCell ref="AJ54:AJ55"/>
    <mergeCell ref="B56:B57"/>
    <mergeCell ref="C56:C57"/>
    <mergeCell ref="D56:D57"/>
    <mergeCell ref="E56:E57"/>
    <mergeCell ref="F56:F57"/>
    <mergeCell ref="G56:G57"/>
    <mergeCell ref="AA54:AA55"/>
    <mergeCell ref="AB54:AB55"/>
    <mergeCell ref="AC54:AC55"/>
    <mergeCell ref="AD54:AD55"/>
    <mergeCell ref="AE54:AE55"/>
    <mergeCell ref="AF54:AF55"/>
    <mergeCell ref="U54:U55"/>
    <mergeCell ref="V54:V55"/>
    <mergeCell ref="W54:W55"/>
    <mergeCell ref="X54:X55"/>
    <mergeCell ref="Y54:Y55"/>
    <mergeCell ref="Z54:Z55"/>
    <mergeCell ref="O54:O55"/>
    <mergeCell ref="P54:P55"/>
    <mergeCell ref="AB56:AB57"/>
    <mergeCell ref="AC56:AC57"/>
    <mergeCell ref="R56:R57"/>
    <mergeCell ref="S56:S57"/>
    <mergeCell ref="T56:T57"/>
    <mergeCell ref="U56:U57"/>
    <mergeCell ref="V56:V57"/>
    <mergeCell ref="W56:W57"/>
    <mergeCell ref="H56:H57"/>
    <mergeCell ref="I56:I57"/>
    <mergeCell ref="N56:N57"/>
    <mergeCell ref="O56:O57"/>
    <mergeCell ref="P56:P57"/>
    <mergeCell ref="Q56:Q57"/>
    <mergeCell ref="Q58:Q59"/>
    <mergeCell ref="R58:R59"/>
    <mergeCell ref="S58:S59"/>
    <mergeCell ref="T58:T59"/>
    <mergeCell ref="AJ56:AJ57"/>
    <mergeCell ref="B58:B59"/>
    <mergeCell ref="C58:C59"/>
    <mergeCell ref="D58:D59"/>
    <mergeCell ref="E58:E59"/>
    <mergeCell ref="F58:F59"/>
    <mergeCell ref="G58:G59"/>
    <mergeCell ref="H58:H59"/>
    <mergeCell ref="I58:I59"/>
    <mergeCell ref="N58:N59"/>
    <mergeCell ref="AD56:AD57"/>
    <mergeCell ref="AE56:AE57"/>
    <mergeCell ref="AF56:AF57"/>
    <mergeCell ref="AG56:AG57"/>
    <mergeCell ref="AH56:AH57"/>
    <mergeCell ref="AI56:AI57"/>
    <mergeCell ref="X56:X57"/>
    <mergeCell ref="Y56:Y57"/>
    <mergeCell ref="Z56:Z57"/>
    <mergeCell ref="AA56:AA57"/>
    <mergeCell ref="AG58:AG59"/>
    <mergeCell ref="AH58:AH59"/>
    <mergeCell ref="AI58:AI59"/>
    <mergeCell ref="AJ58:AJ59"/>
    <mergeCell ref="B60:B61"/>
    <mergeCell ref="C60:C61"/>
    <mergeCell ref="D60:D61"/>
    <mergeCell ref="E60:E61"/>
    <mergeCell ref="F60:F61"/>
    <mergeCell ref="G60:G61"/>
    <mergeCell ref="AA58:AA59"/>
    <mergeCell ref="AB58:AB59"/>
    <mergeCell ref="AC58:AC59"/>
    <mergeCell ref="AD58:AD59"/>
    <mergeCell ref="AE58:AE59"/>
    <mergeCell ref="AF58:AF59"/>
    <mergeCell ref="U58:U59"/>
    <mergeCell ref="V58:V59"/>
    <mergeCell ref="W58:W59"/>
    <mergeCell ref="X58:X59"/>
    <mergeCell ref="Y58:Y59"/>
    <mergeCell ref="Z58:Z59"/>
    <mergeCell ref="O58:O59"/>
    <mergeCell ref="P58:P59"/>
    <mergeCell ref="AB60:AB61"/>
    <mergeCell ref="AC60:AC61"/>
    <mergeCell ref="R60:R61"/>
    <mergeCell ref="S60:S61"/>
    <mergeCell ref="T60:T61"/>
    <mergeCell ref="U60:U61"/>
    <mergeCell ref="V60:V61"/>
    <mergeCell ref="W60:W61"/>
    <mergeCell ref="H60:H61"/>
    <mergeCell ref="I60:I61"/>
    <mergeCell ref="N60:N61"/>
    <mergeCell ref="O60:O61"/>
    <mergeCell ref="P60:P61"/>
    <mergeCell ref="Q60:Q61"/>
    <mergeCell ref="Q62:Q63"/>
    <mergeCell ref="R62:R63"/>
    <mergeCell ref="S62:S63"/>
    <mergeCell ref="T62:T63"/>
    <mergeCell ref="AJ60:AJ61"/>
    <mergeCell ref="B62:B63"/>
    <mergeCell ref="C62:C63"/>
    <mergeCell ref="D62:D63"/>
    <mergeCell ref="E62:E63"/>
    <mergeCell ref="F62:F63"/>
    <mergeCell ref="G62:G63"/>
    <mergeCell ref="H62:H63"/>
    <mergeCell ref="I62:I63"/>
    <mergeCell ref="N62:N63"/>
    <mergeCell ref="AD60:AD61"/>
    <mergeCell ref="AE60:AE61"/>
    <mergeCell ref="AF60:AF61"/>
    <mergeCell ref="AG60:AG61"/>
    <mergeCell ref="AH60:AH61"/>
    <mergeCell ref="AI60:AI61"/>
    <mergeCell ref="X60:X61"/>
    <mergeCell ref="Y60:Y61"/>
    <mergeCell ref="Z60:Z61"/>
    <mergeCell ref="AA60:AA61"/>
    <mergeCell ref="AG62:AG63"/>
    <mergeCell ref="AH62:AH63"/>
    <mergeCell ref="AI62:AI63"/>
    <mergeCell ref="AJ62:AJ63"/>
    <mergeCell ref="B64:B65"/>
    <mergeCell ref="C64:C65"/>
    <mergeCell ref="D64:D65"/>
    <mergeCell ref="E64:E65"/>
    <mergeCell ref="F64:F65"/>
    <mergeCell ref="G64:G65"/>
    <mergeCell ref="AA62:AA63"/>
    <mergeCell ref="AB62:AB63"/>
    <mergeCell ref="AC62:AC63"/>
    <mergeCell ref="AD62:AD63"/>
    <mergeCell ref="AE62:AE63"/>
    <mergeCell ref="AF62:AF63"/>
    <mergeCell ref="U62:U63"/>
    <mergeCell ref="V62:V63"/>
    <mergeCell ref="W62:W63"/>
    <mergeCell ref="X62:X63"/>
    <mergeCell ref="Y62:Y63"/>
    <mergeCell ref="Z62:Z63"/>
    <mergeCell ref="O62:O63"/>
    <mergeCell ref="P62:P63"/>
    <mergeCell ref="AB64:AB65"/>
    <mergeCell ref="AC64:AC65"/>
    <mergeCell ref="R64:R65"/>
    <mergeCell ref="S64:S65"/>
    <mergeCell ref="T64:T65"/>
    <mergeCell ref="U64:U65"/>
    <mergeCell ref="V64:V65"/>
    <mergeCell ref="W64:W65"/>
    <mergeCell ref="H64:H65"/>
    <mergeCell ref="I64:I65"/>
    <mergeCell ref="N64:N65"/>
    <mergeCell ref="O64:O65"/>
    <mergeCell ref="P64:P65"/>
    <mergeCell ref="Q64:Q65"/>
    <mergeCell ref="Q66:Q67"/>
    <mergeCell ref="R66:R67"/>
    <mergeCell ref="S66:S67"/>
    <mergeCell ref="T66:T67"/>
    <mergeCell ref="AJ64:AJ65"/>
    <mergeCell ref="B66:B67"/>
    <mergeCell ref="C66:C67"/>
    <mergeCell ref="D66:D67"/>
    <mergeCell ref="E66:E67"/>
    <mergeCell ref="F66:F67"/>
    <mergeCell ref="G66:G67"/>
    <mergeCell ref="H66:H67"/>
    <mergeCell ref="I66:I67"/>
    <mergeCell ref="N66:N67"/>
    <mergeCell ref="AD64:AD65"/>
    <mergeCell ref="AE64:AE65"/>
    <mergeCell ref="AF64:AF65"/>
    <mergeCell ref="AG64:AG65"/>
    <mergeCell ref="AH64:AH65"/>
    <mergeCell ref="AI64:AI65"/>
    <mergeCell ref="X64:X65"/>
    <mergeCell ref="Y64:Y65"/>
    <mergeCell ref="Z64:Z65"/>
    <mergeCell ref="AA64:AA65"/>
    <mergeCell ref="AG66:AG67"/>
    <mergeCell ref="AH66:AH67"/>
    <mergeCell ref="AI66:AI67"/>
    <mergeCell ref="AJ66:AJ67"/>
    <mergeCell ref="B68:B69"/>
    <mergeCell ref="C68:C69"/>
    <mergeCell ref="D68:D69"/>
    <mergeCell ref="E68:E69"/>
    <mergeCell ref="F68:F69"/>
    <mergeCell ref="G68:G69"/>
    <mergeCell ref="AA66:AA67"/>
    <mergeCell ref="AB66:AB67"/>
    <mergeCell ref="AC66:AC67"/>
    <mergeCell ref="AD66:AD67"/>
    <mergeCell ref="AE66:AE67"/>
    <mergeCell ref="AF66:AF67"/>
    <mergeCell ref="U66:U67"/>
    <mergeCell ref="V66:V67"/>
    <mergeCell ref="W66:W67"/>
    <mergeCell ref="X66:X67"/>
    <mergeCell ref="Y66:Y67"/>
    <mergeCell ref="Z66:Z67"/>
    <mergeCell ref="O66:O67"/>
    <mergeCell ref="P66:P67"/>
    <mergeCell ref="AB68:AB69"/>
    <mergeCell ref="AC68:AC69"/>
    <mergeCell ref="R68:R69"/>
    <mergeCell ref="S68:S69"/>
    <mergeCell ref="T68:T69"/>
    <mergeCell ref="U68:U69"/>
    <mergeCell ref="V68:V69"/>
    <mergeCell ref="W68:W69"/>
    <mergeCell ref="H68:H69"/>
    <mergeCell ref="I68:I69"/>
    <mergeCell ref="N68:N69"/>
    <mergeCell ref="O68:O69"/>
    <mergeCell ref="P68:P69"/>
    <mergeCell ref="Q68:Q69"/>
    <mergeCell ref="Q70:Q71"/>
    <mergeCell ref="R70:R71"/>
    <mergeCell ref="S70:S71"/>
    <mergeCell ref="T70:T71"/>
    <mergeCell ref="AJ68:AJ69"/>
    <mergeCell ref="B70:B71"/>
    <mergeCell ref="C70:C71"/>
    <mergeCell ref="D70:D71"/>
    <mergeCell ref="E70:E71"/>
    <mergeCell ref="F70:F71"/>
    <mergeCell ref="G70:G71"/>
    <mergeCell ref="H70:H71"/>
    <mergeCell ref="I70:I71"/>
    <mergeCell ref="N70:N71"/>
    <mergeCell ref="AD68:AD69"/>
    <mergeCell ref="AE68:AE69"/>
    <mergeCell ref="AF68:AF69"/>
    <mergeCell ref="AG68:AG69"/>
    <mergeCell ref="AH68:AH69"/>
    <mergeCell ref="AI68:AI69"/>
    <mergeCell ref="X68:X69"/>
    <mergeCell ref="Y68:Y69"/>
    <mergeCell ref="Z68:Z69"/>
    <mergeCell ref="AA68:AA69"/>
    <mergeCell ref="AG70:AG71"/>
    <mergeCell ref="AH70:AH71"/>
    <mergeCell ref="AI70:AI71"/>
    <mergeCell ref="AJ70:AJ71"/>
    <mergeCell ref="B72:B73"/>
    <mergeCell ref="C72:C73"/>
    <mergeCell ref="D72:D73"/>
    <mergeCell ref="E72:E73"/>
    <mergeCell ref="F72:F73"/>
    <mergeCell ref="G72:G73"/>
    <mergeCell ref="AA70:AA71"/>
    <mergeCell ref="AB70:AB71"/>
    <mergeCell ref="AC70:AC71"/>
    <mergeCell ref="AD70:AD71"/>
    <mergeCell ref="AE70:AE71"/>
    <mergeCell ref="AF70:AF71"/>
    <mergeCell ref="U70:U71"/>
    <mergeCell ref="V70:V71"/>
    <mergeCell ref="W70:W71"/>
    <mergeCell ref="X70:X71"/>
    <mergeCell ref="Y70:Y71"/>
    <mergeCell ref="Z70:Z71"/>
    <mergeCell ref="O70:O71"/>
    <mergeCell ref="P70:P71"/>
    <mergeCell ref="AB72:AB73"/>
    <mergeCell ref="AC72:AC73"/>
    <mergeCell ref="R72:R73"/>
    <mergeCell ref="S72:S73"/>
    <mergeCell ref="T72:T73"/>
    <mergeCell ref="U72:U73"/>
    <mergeCell ref="V72:V73"/>
    <mergeCell ref="W72:W73"/>
    <mergeCell ref="H72:H73"/>
    <mergeCell ref="I72:I73"/>
    <mergeCell ref="N72:N73"/>
    <mergeCell ref="O72:O73"/>
    <mergeCell ref="P72:P73"/>
    <mergeCell ref="Q72:Q73"/>
    <mergeCell ref="Q74:Q75"/>
    <mergeCell ref="R74:R75"/>
    <mergeCell ref="S74:S75"/>
    <mergeCell ref="T74:T75"/>
    <mergeCell ref="AJ72:AJ73"/>
    <mergeCell ref="B74:B75"/>
    <mergeCell ref="C74:C75"/>
    <mergeCell ref="D74:D75"/>
    <mergeCell ref="E74:E75"/>
    <mergeCell ref="F74:F75"/>
    <mergeCell ref="G74:G75"/>
    <mergeCell ref="H74:H75"/>
    <mergeCell ref="I74:I75"/>
    <mergeCell ref="N74:N75"/>
    <mergeCell ref="AD72:AD73"/>
    <mergeCell ref="AE72:AE73"/>
    <mergeCell ref="AF72:AF73"/>
    <mergeCell ref="AG72:AG73"/>
    <mergeCell ref="AH72:AH73"/>
    <mergeCell ref="AI72:AI73"/>
    <mergeCell ref="X72:X73"/>
    <mergeCell ref="Y72:Y73"/>
    <mergeCell ref="Z72:Z73"/>
    <mergeCell ref="AA72:AA73"/>
    <mergeCell ref="B79:J79"/>
    <mergeCell ref="B80:J80"/>
    <mergeCell ref="B81:J81"/>
    <mergeCell ref="B82:AJ82"/>
    <mergeCell ref="AG74:AG75"/>
    <mergeCell ref="AH74:AH75"/>
    <mergeCell ref="AI74:AI75"/>
    <mergeCell ref="AJ74:AJ75"/>
    <mergeCell ref="B76:J76"/>
    <mergeCell ref="B77:J77"/>
    <mergeCell ref="AA74:AA75"/>
    <mergeCell ref="AB74:AB75"/>
    <mergeCell ref="AC74:AC75"/>
    <mergeCell ref="AD74:AD75"/>
    <mergeCell ref="AE74:AE75"/>
    <mergeCell ref="AF74:AF75"/>
    <mergeCell ref="U74:U75"/>
    <mergeCell ref="V74:V75"/>
    <mergeCell ref="W74:W75"/>
    <mergeCell ref="X74:X75"/>
    <mergeCell ref="Y74:Y75"/>
    <mergeCell ref="Z74:Z75"/>
    <mergeCell ref="O74:O75"/>
    <mergeCell ref="P74:P7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832B4-2F3A-45CB-99E7-1C9280512B3E}">
  <dimension ref="A1:AJ77"/>
  <sheetViews>
    <sheetView topLeftCell="G53" zoomScale="80" zoomScaleNormal="80" workbookViewId="0">
      <selection activeCell="L58" sqref="L58"/>
    </sheetView>
  </sheetViews>
  <sheetFormatPr defaultColWidth="8.7109375" defaultRowHeight="15" x14ac:dyDescent="0.25"/>
  <cols>
    <col min="1" max="1" width="5" style="123" customWidth="1"/>
    <col min="2" max="2" width="12.140625" style="123" customWidth="1"/>
    <col min="3" max="3" width="17.85546875" style="123" customWidth="1"/>
    <col min="4" max="5" width="13.85546875" style="123" customWidth="1"/>
    <col min="6" max="6" width="27.7109375" style="126" customWidth="1"/>
    <col min="7" max="7" width="59.7109375" style="123" customWidth="1"/>
    <col min="8" max="8" width="10.28515625" style="123" customWidth="1"/>
    <col min="9" max="9" width="10.5703125" style="123" customWidth="1"/>
    <col min="10" max="10" width="37.85546875" style="123" customWidth="1"/>
    <col min="11" max="11" width="10.5703125" style="123" customWidth="1"/>
    <col min="12" max="12" width="11.5703125" style="123" customWidth="1"/>
    <col min="13" max="14" width="10.5703125" style="123" customWidth="1"/>
    <col min="15" max="15" width="15.85546875" style="123" customWidth="1"/>
    <col min="16" max="16" width="11.140625" style="123" customWidth="1"/>
    <col min="17" max="17" width="10.42578125" style="123" customWidth="1"/>
    <col min="18" max="18" width="10.5703125" style="123" customWidth="1"/>
    <col min="19" max="19" width="13.85546875" style="123" customWidth="1"/>
    <col min="20" max="21" width="14" style="123" customWidth="1"/>
    <col min="22" max="22" width="12.42578125" style="123" bestFit="1" customWidth="1"/>
    <col min="23" max="23" width="11.140625" style="123" customWidth="1"/>
    <col min="24" max="24" width="10" style="123" customWidth="1"/>
    <col min="25" max="25" width="11.85546875" style="123" customWidth="1"/>
    <col min="26" max="27" width="12.140625" style="123" customWidth="1"/>
    <col min="28" max="29" width="11.140625" style="123" customWidth="1"/>
    <col min="30" max="30" width="12.140625" style="123" customWidth="1"/>
    <col min="31" max="33" width="11.140625" style="123" customWidth="1"/>
    <col min="34" max="34" width="24.140625" style="123" customWidth="1"/>
    <col min="35" max="35" width="19.42578125" style="123" customWidth="1"/>
    <col min="36" max="36" width="24" style="222" bestFit="1" customWidth="1"/>
    <col min="37" max="37" width="8.7109375" style="123"/>
    <col min="38" max="38" width="27.28515625" style="123" customWidth="1"/>
    <col min="39" max="16384" width="8.7109375" style="123"/>
  </cols>
  <sheetData>
    <row r="1" spans="1:36" x14ac:dyDescent="0.25">
      <c r="A1" s="122"/>
      <c r="B1" s="373" t="s">
        <v>40</v>
      </c>
      <c r="C1" s="373"/>
      <c r="D1" s="373"/>
      <c r="E1" s="373"/>
      <c r="F1" s="373"/>
      <c r="G1" s="373"/>
      <c r="H1" s="373"/>
      <c r="I1" s="373"/>
      <c r="J1" s="373"/>
      <c r="K1" s="373"/>
      <c r="L1" s="373"/>
      <c r="M1" s="373"/>
      <c r="N1" s="373"/>
      <c r="O1" s="373"/>
      <c r="P1" s="373"/>
      <c r="Q1" s="373"/>
      <c r="R1" s="373"/>
      <c r="S1" s="373"/>
      <c r="T1" s="373"/>
      <c r="U1" s="373"/>
      <c r="V1" s="373"/>
      <c r="W1" s="373"/>
      <c r="X1" s="373"/>
      <c r="Y1" s="373"/>
      <c r="Z1" s="373"/>
      <c r="AA1" s="373"/>
      <c r="AB1" s="373"/>
      <c r="AC1" s="373"/>
      <c r="AD1" s="373"/>
      <c r="AE1" s="373"/>
      <c r="AF1" s="373"/>
      <c r="AG1" s="373"/>
      <c r="AH1" s="373"/>
      <c r="AI1" s="373"/>
      <c r="AJ1" s="220"/>
    </row>
    <row r="2" spans="1:36" x14ac:dyDescent="0.25">
      <c r="A2" s="122"/>
      <c r="B2" s="122"/>
      <c r="C2" s="122"/>
      <c r="D2" s="122"/>
      <c r="E2" s="122"/>
      <c r="F2" s="124"/>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220"/>
    </row>
    <row r="3" spans="1:36" ht="23.1" customHeight="1" x14ac:dyDescent="0.25">
      <c r="A3" s="122"/>
      <c r="B3" s="360" t="s">
        <v>0</v>
      </c>
      <c r="C3" s="360" t="s">
        <v>1</v>
      </c>
      <c r="D3" s="360" t="s">
        <v>28</v>
      </c>
      <c r="E3" s="360" t="s">
        <v>29</v>
      </c>
      <c r="F3" s="360" t="s">
        <v>30</v>
      </c>
      <c r="G3" s="360" t="s">
        <v>3</v>
      </c>
      <c r="H3" s="360" t="s">
        <v>4</v>
      </c>
      <c r="I3" s="360" t="s">
        <v>5</v>
      </c>
      <c r="J3" s="366" t="s">
        <v>6</v>
      </c>
      <c r="K3" s="366"/>
      <c r="L3" s="366"/>
      <c r="M3" s="366"/>
      <c r="N3" s="358" t="s">
        <v>47</v>
      </c>
      <c r="O3" s="360" t="s">
        <v>31</v>
      </c>
      <c r="P3" s="372" t="s">
        <v>42</v>
      </c>
      <c r="Q3" s="372" t="s">
        <v>32</v>
      </c>
      <c r="R3" s="372" t="s">
        <v>37</v>
      </c>
      <c r="S3" s="372" t="s">
        <v>33</v>
      </c>
      <c r="T3" s="360" t="s">
        <v>55</v>
      </c>
      <c r="U3" s="360" t="s">
        <v>57</v>
      </c>
      <c r="V3" s="366" t="s">
        <v>59</v>
      </c>
      <c r="W3" s="366"/>
      <c r="X3" s="366"/>
      <c r="Y3" s="366"/>
      <c r="Z3" s="366"/>
      <c r="AA3" s="366"/>
      <c r="AB3" s="360" t="s">
        <v>69</v>
      </c>
      <c r="AC3" s="367" t="s">
        <v>75</v>
      </c>
      <c r="AD3" s="369" t="s">
        <v>77</v>
      </c>
      <c r="AE3" s="370"/>
      <c r="AF3" s="371"/>
      <c r="AG3" s="358" t="s">
        <v>27</v>
      </c>
      <c r="AH3" s="358" t="s">
        <v>36</v>
      </c>
      <c r="AI3" s="360" t="s">
        <v>34</v>
      </c>
      <c r="AJ3" s="361" t="s">
        <v>35</v>
      </c>
    </row>
    <row r="4" spans="1:36" ht="168.95" customHeight="1" x14ac:dyDescent="0.25">
      <c r="A4" s="122"/>
      <c r="B4" s="360"/>
      <c r="C4" s="360"/>
      <c r="D4" s="360"/>
      <c r="E4" s="360"/>
      <c r="F4" s="360"/>
      <c r="G4" s="360"/>
      <c r="H4" s="360"/>
      <c r="I4" s="360"/>
      <c r="J4" s="3" t="s">
        <v>7</v>
      </c>
      <c r="K4" s="3" t="s">
        <v>8</v>
      </c>
      <c r="L4" s="3" t="s">
        <v>9</v>
      </c>
      <c r="M4" s="11" t="s">
        <v>10</v>
      </c>
      <c r="N4" s="359"/>
      <c r="O4" s="360"/>
      <c r="P4" s="372"/>
      <c r="Q4" s="372"/>
      <c r="R4" s="372"/>
      <c r="S4" s="372"/>
      <c r="T4" s="360"/>
      <c r="U4" s="360"/>
      <c r="V4" s="3" t="s">
        <v>61</v>
      </c>
      <c r="W4" s="3" t="s">
        <v>62</v>
      </c>
      <c r="X4" s="3" t="s">
        <v>15</v>
      </c>
      <c r="Y4" s="3" t="s">
        <v>63</v>
      </c>
      <c r="Z4" s="3" t="s">
        <v>60</v>
      </c>
      <c r="AA4" s="3" t="s">
        <v>25</v>
      </c>
      <c r="AB4" s="360"/>
      <c r="AC4" s="368"/>
      <c r="AD4" s="3" t="s">
        <v>16</v>
      </c>
      <c r="AE4" s="3" t="s">
        <v>17</v>
      </c>
      <c r="AF4" s="3" t="s">
        <v>26</v>
      </c>
      <c r="AG4" s="359"/>
      <c r="AH4" s="359"/>
      <c r="AI4" s="360"/>
      <c r="AJ4" s="362"/>
    </row>
    <row r="5" spans="1:36" ht="15.75" thickBot="1" x14ac:dyDescent="0.3">
      <c r="A5" s="122"/>
      <c r="B5" s="39">
        <v>1</v>
      </c>
      <c r="C5" s="39">
        <v>2</v>
      </c>
      <c r="D5" s="39">
        <v>3</v>
      </c>
      <c r="E5" s="39">
        <v>4</v>
      </c>
      <c r="F5" s="173">
        <v>5</v>
      </c>
      <c r="G5" s="39">
        <v>6</v>
      </c>
      <c r="H5" s="39">
        <v>7</v>
      </c>
      <c r="I5" s="39">
        <v>8</v>
      </c>
      <c r="J5" s="39">
        <v>9</v>
      </c>
      <c r="K5" s="39">
        <v>10</v>
      </c>
      <c r="L5" s="39">
        <v>11</v>
      </c>
      <c r="M5" s="39">
        <v>12</v>
      </c>
      <c r="N5" s="39">
        <v>13</v>
      </c>
      <c r="O5" s="39">
        <v>14</v>
      </c>
      <c r="P5" s="39">
        <v>15</v>
      </c>
      <c r="Q5" s="39">
        <v>16</v>
      </c>
      <c r="R5" s="39">
        <v>17</v>
      </c>
      <c r="S5" s="41">
        <v>18</v>
      </c>
      <c r="T5" s="39">
        <v>19</v>
      </c>
      <c r="U5" s="39">
        <v>20</v>
      </c>
      <c r="V5" s="39">
        <v>21</v>
      </c>
      <c r="W5" s="39">
        <v>22</v>
      </c>
      <c r="X5" s="39">
        <v>23</v>
      </c>
      <c r="Y5" s="39">
        <v>24</v>
      </c>
      <c r="Z5" s="39">
        <v>25</v>
      </c>
      <c r="AA5" s="39">
        <v>26</v>
      </c>
      <c r="AB5" s="39">
        <v>27</v>
      </c>
      <c r="AC5" s="39">
        <v>28</v>
      </c>
      <c r="AD5" s="39">
        <v>29</v>
      </c>
      <c r="AE5" s="39">
        <v>30</v>
      </c>
      <c r="AF5" s="39">
        <v>31</v>
      </c>
      <c r="AG5" s="39">
        <v>32</v>
      </c>
      <c r="AH5" s="39">
        <v>33</v>
      </c>
      <c r="AI5" s="39">
        <v>34</v>
      </c>
      <c r="AJ5" s="221">
        <v>35</v>
      </c>
    </row>
    <row r="6" spans="1:36" ht="45.95" customHeight="1" x14ac:dyDescent="0.25">
      <c r="A6" s="125"/>
      <c r="B6" s="363" t="s">
        <v>150</v>
      </c>
      <c r="C6" s="298" t="s">
        <v>151</v>
      </c>
      <c r="D6" s="298" t="s">
        <v>152</v>
      </c>
      <c r="E6" s="295" t="s">
        <v>153</v>
      </c>
      <c r="F6" s="298" t="s">
        <v>521</v>
      </c>
      <c r="G6" s="298" t="s">
        <v>154</v>
      </c>
      <c r="H6" s="268" t="s">
        <v>79</v>
      </c>
      <c r="I6" s="268" t="s">
        <v>79</v>
      </c>
      <c r="J6" s="143" t="s">
        <v>724</v>
      </c>
      <c r="K6" s="143" t="s">
        <v>155</v>
      </c>
      <c r="L6" s="130" t="s">
        <v>156</v>
      </c>
      <c r="M6" s="144" t="s">
        <v>157</v>
      </c>
      <c r="N6" s="268" t="s">
        <v>158</v>
      </c>
      <c r="O6" s="298" t="s">
        <v>159</v>
      </c>
      <c r="P6" s="246" t="s">
        <v>160</v>
      </c>
      <c r="Q6" s="246" t="s">
        <v>85</v>
      </c>
      <c r="R6" s="246" t="s">
        <v>86</v>
      </c>
      <c r="S6" s="246" t="s">
        <v>134</v>
      </c>
      <c r="T6" s="332">
        <f>U6+U10+U14+U18+U22</f>
        <v>127500</v>
      </c>
      <c r="U6" s="291">
        <f>V6</f>
        <v>0</v>
      </c>
      <c r="V6" s="291">
        <v>0</v>
      </c>
      <c r="W6" s="286">
        <v>0</v>
      </c>
      <c r="X6" s="286">
        <v>0</v>
      </c>
      <c r="Y6" s="286">
        <v>0</v>
      </c>
      <c r="Z6" s="286">
        <v>0</v>
      </c>
      <c r="AA6" s="286">
        <v>0</v>
      </c>
      <c r="AB6" s="266">
        <v>0</v>
      </c>
      <c r="AC6" s="282" t="s">
        <v>161</v>
      </c>
      <c r="AD6" s="282">
        <v>0</v>
      </c>
      <c r="AE6" s="282">
        <f>V6</f>
        <v>0</v>
      </c>
      <c r="AF6" s="282">
        <v>0</v>
      </c>
      <c r="AG6" s="282">
        <v>0</v>
      </c>
      <c r="AH6" s="352" t="s">
        <v>162</v>
      </c>
      <c r="AI6" s="355" t="s">
        <v>163</v>
      </c>
      <c r="AJ6" s="325" t="s">
        <v>525</v>
      </c>
    </row>
    <row r="7" spans="1:36" ht="38.1" customHeight="1" x14ac:dyDescent="0.25">
      <c r="A7" s="125"/>
      <c r="B7" s="364"/>
      <c r="C7" s="299"/>
      <c r="D7" s="299"/>
      <c r="E7" s="296"/>
      <c r="F7" s="299"/>
      <c r="G7" s="299"/>
      <c r="H7" s="279"/>
      <c r="I7" s="279"/>
      <c r="J7" s="145" t="s">
        <v>164</v>
      </c>
      <c r="K7" s="145" t="s">
        <v>165</v>
      </c>
      <c r="L7" s="128" t="s">
        <v>92</v>
      </c>
      <c r="M7" s="128" t="s">
        <v>166</v>
      </c>
      <c r="N7" s="279"/>
      <c r="O7" s="299"/>
      <c r="P7" s="273"/>
      <c r="Q7" s="273"/>
      <c r="R7" s="273"/>
      <c r="S7" s="273"/>
      <c r="T7" s="333"/>
      <c r="U7" s="292"/>
      <c r="V7" s="292"/>
      <c r="W7" s="287"/>
      <c r="X7" s="287"/>
      <c r="Y7" s="287"/>
      <c r="Z7" s="287"/>
      <c r="AA7" s="287"/>
      <c r="AB7" s="288"/>
      <c r="AC7" s="283"/>
      <c r="AD7" s="283"/>
      <c r="AE7" s="283"/>
      <c r="AF7" s="283"/>
      <c r="AG7" s="283"/>
      <c r="AH7" s="353"/>
      <c r="AI7" s="356"/>
      <c r="AJ7" s="326"/>
    </row>
    <row r="8" spans="1:36" ht="45.95" customHeight="1" x14ac:dyDescent="0.25">
      <c r="A8" s="125"/>
      <c r="B8" s="364"/>
      <c r="C8" s="299"/>
      <c r="D8" s="299"/>
      <c r="E8" s="296"/>
      <c r="F8" s="299"/>
      <c r="G8" s="299"/>
      <c r="H8" s="279"/>
      <c r="I8" s="279"/>
      <c r="J8" s="145" t="s">
        <v>167</v>
      </c>
      <c r="K8" s="145" t="s">
        <v>168</v>
      </c>
      <c r="L8" s="128" t="s">
        <v>156</v>
      </c>
      <c r="M8" s="146" t="s">
        <v>157</v>
      </c>
      <c r="N8" s="279"/>
      <c r="O8" s="299"/>
      <c r="P8" s="273"/>
      <c r="Q8" s="273"/>
      <c r="R8" s="273"/>
      <c r="S8" s="273"/>
      <c r="T8" s="333"/>
      <c r="U8" s="292"/>
      <c r="V8" s="292"/>
      <c r="W8" s="287"/>
      <c r="X8" s="287"/>
      <c r="Y8" s="287"/>
      <c r="Z8" s="287"/>
      <c r="AA8" s="287"/>
      <c r="AB8" s="288"/>
      <c r="AC8" s="283"/>
      <c r="AD8" s="283"/>
      <c r="AE8" s="283"/>
      <c r="AF8" s="283"/>
      <c r="AG8" s="283"/>
      <c r="AH8" s="353"/>
      <c r="AI8" s="356"/>
      <c r="AJ8" s="326"/>
    </row>
    <row r="9" spans="1:36" ht="60.95" customHeight="1" thickBot="1" x14ac:dyDescent="0.3">
      <c r="A9" s="125"/>
      <c r="B9" s="364"/>
      <c r="C9" s="299"/>
      <c r="D9" s="299"/>
      <c r="E9" s="296"/>
      <c r="F9" s="299"/>
      <c r="G9" s="299"/>
      <c r="H9" s="346"/>
      <c r="I9" s="346"/>
      <c r="J9" s="145" t="s">
        <v>169</v>
      </c>
      <c r="K9" s="145" t="s">
        <v>170</v>
      </c>
      <c r="L9" s="128" t="s">
        <v>171</v>
      </c>
      <c r="M9" s="128" t="s">
        <v>172</v>
      </c>
      <c r="N9" s="346"/>
      <c r="O9" s="299"/>
      <c r="P9" s="343"/>
      <c r="Q9" s="343"/>
      <c r="R9" s="343"/>
      <c r="S9" s="343"/>
      <c r="T9" s="333"/>
      <c r="U9" s="292"/>
      <c r="V9" s="292"/>
      <c r="W9" s="287"/>
      <c r="X9" s="287"/>
      <c r="Y9" s="287"/>
      <c r="Z9" s="287"/>
      <c r="AA9" s="287"/>
      <c r="AB9" s="351"/>
      <c r="AC9" s="283"/>
      <c r="AD9" s="283"/>
      <c r="AE9" s="283"/>
      <c r="AF9" s="283"/>
      <c r="AG9" s="283"/>
      <c r="AH9" s="353"/>
      <c r="AI9" s="356"/>
      <c r="AJ9" s="326"/>
    </row>
    <row r="10" spans="1:36" ht="50.45" customHeight="1" x14ac:dyDescent="0.25">
      <c r="A10" s="125"/>
      <c r="B10" s="364"/>
      <c r="C10" s="299"/>
      <c r="D10" s="299"/>
      <c r="E10" s="296"/>
      <c r="F10" s="299" t="s">
        <v>513</v>
      </c>
      <c r="G10" s="299"/>
      <c r="H10" s="278" t="s">
        <v>79</v>
      </c>
      <c r="I10" s="278" t="s">
        <v>79</v>
      </c>
      <c r="J10" s="143" t="s">
        <v>724</v>
      </c>
      <c r="K10" s="145" t="s">
        <v>155</v>
      </c>
      <c r="L10" s="128" t="s">
        <v>156</v>
      </c>
      <c r="M10" s="146" t="s">
        <v>157</v>
      </c>
      <c r="N10" s="278" t="s">
        <v>158</v>
      </c>
      <c r="O10" s="296" t="s">
        <v>173</v>
      </c>
      <c r="P10" s="272" t="s">
        <v>160</v>
      </c>
      <c r="Q10" s="272" t="s">
        <v>85</v>
      </c>
      <c r="R10" s="272" t="s">
        <v>86</v>
      </c>
      <c r="S10" s="272" t="s">
        <v>134</v>
      </c>
      <c r="T10" s="333"/>
      <c r="U10" s="292">
        <f t="shared" ref="U10" si="0">V10</f>
        <v>127500</v>
      </c>
      <c r="V10" s="292">
        <v>127500</v>
      </c>
      <c r="W10" s="287">
        <v>0</v>
      </c>
      <c r="X10" s="287">
        <v>0</v>
      </c>
      <c r="Y10" s="287">
        <v>0</v>
      </c>
      <c r="Z10" s="287">
        <v>0</v>
      </c>
      <c r="AA10" s="287">
        <v>0</v>
      </c>
      <c r="AB10" s="342">
        <v>22500</v>
      </c>
      <c r="AC10" s="283" t="s">
        <v>161</v>
      </c>
      <c r="AD10" s="283">
        <v>0</v>
      </c>
      <c r="AE10" s="283">
        <f t="shared" ref="AE10" si="1">V10</f>
        <v>127500</v>
      </c>
      <c r="AF10" s="283">
        <v>0</v>
      </c>
      <c r="AG10" s="283">
        <v>0</v>
      </c>
      <c r="AH10" s="353"/>
      <c r="AI10" s="356"/>
      <c r="AJ10" s="326"/>
    </row>
    <row r="11" spans="1:36" ht="37.5" customHeight="1" x14ac:dyDescent="0.25">
      <c r="A11" s="125"/>
      <c r="B11" s="364"/>
      <c r="C11" s="299"/>
      <c r="D11" s="299"/>
      <c r="E11" s="296"/>
      <c r="F11" s="299"/>
      <c r="G11" s="299"/>
      <c r="H11" s="279"/>
      <c r="I11" s="279"/>
      <c r="J11" s="145" t="s">
        <v>164</v>
      </c>
      <c r="K11" s="145" t="s">
        <v>165</v>
      </c>
      <c r="L11" s="128" t="s">
        <v>92</v>
      </c>
      <c r="M11" s="128" t="s">
        <v>174</v>
      </c>
      <c r="N11" s="279"/>
      <c r="O11" s="296"/>
      <c r="P11" s="273"/>
      <c r="Q11" s="273"/>
      <c r="R11" s="273"/>
      <c r="S11" s="273"/>
      <c r="T11" s="333"/>
      <c r="U11" s="292"/>
      <c r="V11" s="292"/>
      <c r="W11" s="287"/>
      <c r="X11" s="287"/>
      <c r="Y11" s="287"/>
      <c r="Z11" s="287"/>
      <c r="AA11" s="287"/>
      <c r="AB11" s="288"/>
      <c r="AC11" s="283"/>
      <c r="AD11" s="283"/>
      <c r="AE11" s="283"/>
      <c r="AF11" s="283"/>
      <c r="AG11" s="283"/>
      <c r="AH11" s="353"/>
      <c r="AI11" s="356"/>
      <c r="AJ11" s="326"/>
    </row>
    <row r="12" spans="1:36" ht="47.1" customHeight="1" x14ac:dyDescent="0.25">
      <c r="A12" s="125"/>
      <c r="B12" s="364"/>
      <c r="C12" s="299"/>
      <c r="D12" s="299"/>
      <c r="E12" s="296"/>
      <c r="F12" s="299"/>
      <c r="G12" s="299"/>
      <c r="H12" s="279"/>
      <c r="I12" s="279"/>
      <c r="J12" s="145" t="s">
        <v>167</v>
      </c>
      <c r="K12" s="145" t="s">
        <v>168</v>
      </c>
      <c r="L12" s="128" t="s">
        <v>156</v>
      </c>
      <c r="M12" s="146" t="s">
        <v>157</v>
      </c>
      <c r="N12" s="279"/>
      <c r="O12" s="296"/>
      <c r="P12" s="273"/>
      <c r="Q12" s="273"/>
      <c r="R12" s="273"/>
      <c r="S12" s="273"/>
      <c r="T12" s="333"/>
      <c r="U12" s="292"/>
      <c r="V12" s="292"/>
      <c r="W12" s="287"/>
      <c r="X12" s="287"/>
      <c r="Y12" s="287"/>
      <c r="Z12" s="287"/>
      <c r="AA12" s="287"/>
      <c r="AB12" s="288"/>
      <c r="AC12" s="283"/>
      <c r="AD12" s="283"/>
      <c r="AE12" s="283"/>
      <c r="AF12" s="283"/>
      <c r="AG12" s="283"/>
      <c r="AH12" s="353"/>
      <c r="AI12" s="356"/>
      <c r="AJ12" s="326"/>
    </row>
    <row r="13" spans="1:36" ht="63" customHeight="1" thickBot="1" x14ac:dyDescent="0.3">
      <c r="A13" s="125"/>
      <c r="B13" s="364"/>
      <c r="C13" s="299"/>
      <c r="D13" s="299"/>
      <c r="E13" s="296"/>
      <c r="F13" s="299"/>
      <c r="G13" s="299"/>
      <c r="H13" s="346"/>
      <c r="I13" s="346"/>
      <c r="J13" s="145" t="s">
        <v>169</v>
      </c>
      <c r="K13" s="145" t="s">
        <v>170</v>
      </c>
      <c r="L13" s="128" t="s">
        <v>171</v>
      </c>
      <c r="M13" s="146" t="s">
        <v>172</v>
      </c>
      <c r="N13" s="346"/>
      <c r="O13" s="296"/>
      <c r="P13" s="343"/>
      <c r="Q13" s="343"/>
      <c r="R13" s="343"/>
      <c r="S13" s="343"/>
      <c r="T13" s="333"/>
      <c r="U13" s="292"/>
      <c r="V13" s="292"/>
      <c r="W13" s="287"/>
      <c r="X13" s="287"/>
      <c r="Y13" s="287"/>
      <c r="Z13" s="287"/>
      <c r="AA13" s="287"/>
      <c r="AB13" s="351"/>
      <c r="AC13" s="283"/>
      <c r="AD13" s="283"/>
      <c r="AE13" s="283"/>
      <c r="AF13" s="283"/>
      <c r="AG13" s="283"/>
      <c r="AH13" s="353"/>
      <c r="AI13" s="356"/>
      <c r="AJ13" s="326"/>
    </row>
    <row r="14" spans="1:36" ht="49.5" customHeight="1" x14ac:dyDescent="0.25">
      <c r="A14" s="141"/>
      <c r="B14" s="364"/>
      <c r="C14" s="299"/>
      <c r="D14" s="299"/>
      <c r="E14" s="296"/>
      <c r="F14" s="299" t="s">
        <v>519</v>
      </c>
      <c r="G14" s="299"/>
      <c r="H14" s="278" t="s">
        <v>79</v>
      </c>
      <c r="I14" s="278" t="s">
        <v>79</v>
      </c>
      <c r="J14" s="143" t="s">
        <v>724</v>
      </c>
      <c r="K14" s="145" t="s">
        <v>155</v>
      </c>
      <c r="L14" s="128" t="s">
        <v>156</v>
      </c>
      <c r="M14" s="146" t="s">
        <v>157</v>
      </c>
      <c r="N14" s="278" t="s">
        <v>158</v>
      </c>
      <c r="O14" s="296" t="s">
        <v>175</v>
      </c>
      <c r="P14" s="272" t="s">
        <v>160</v>
      </c>
      <c r="Q14" s="272" t="s">
        <v>85</v>
      </c>
      <c r="R14" s="272" t="s">
        <v>86</v>
      </c>
      <c r="S14" s="272" t="s">
        <v>134</v>
      </c>
      <c r="T14" s="333"/>
      <c r="U14" s="292">
        <f t="shared" ref="U14" si="2">V14</f>
        <v>0</v>
      </c>
      <c r="V14" s="292">
        <v>0</v>
      </c>
      <c r="W14" s="287">
        <v>0</v>
      </c>
      <c r="X14" s="287">
        <v>0</v>
      </c>
      <c r="Y14" s="287">
        <v>0</v>
      </c>
      <c r="Z14" s="287">
        <v>0</v>
      </c>
      <c r="AA14" s="287">
        <v>0</v>
      </c>
      <c r="AB14" s="342">
        <v>0</v>
      </c>
      <c r="AC14" s="283" t="s">
        <v>161</v>
      </c>
      <c r="AD14" s="283">
        <v>0</v>
      </c>
      <c r="AE14" s="283">
        <f t="shared" ref="AE14" si="3">V14</f>
        <v>0</v>
      </c>
      <c r="AF14" s="283">
        <v>0</v>
      </c>
      <c r="AG14" s="283">
        <v>0</v>
      </c>
      <c r="AH14" s="353"/>
      <c r="AI14" s="356"/>
      <c r="AJ14" s="326"/>
    </row>
    <row r="15" spans="1:36" ht="39" customHeight="1" x14ac:dyDescent="0.25">
      <c r="A15" s="141"/>
      <c r="B15" s="364"/>
      <c r="C15" s="299"/>
      <c r="D15" s="299"/>
      <c r="E15" s="296"/>
      <c r="F15" s="299"/>
      <c r="G15" s="299"/>
      <c r="H15" s="279"/>
      <c r="I15" s="279"/>
      <c r="J15" s="145" t="s">
        <v>164</v>
      </c>
      <c r="K15" s="145" t="s">
        <v>165</v>
      </c>
      <c r="L15" s="128" t="s">
        <v>92</v>
      </c>
      <c r="M15" s="128" t="s">
        <v>176</v>
      </c>
      <c r="N15" s="279"/>
      <c r="O15" s="296"/>
      <c r="P15" s="273"/>
      <c r="Q15" s="273"/>
      <c r="R15" s="273"/>
      <c r="S15" s="273"/>
      <c r="T15" s="333"/>
      <c r="U15" s="292"/>
      <c r="V15" s="292"/>
      <c r="W15" s="287"/>
      <c r="X15" s="287"/>
      <c r="Y15" s="287"/>
      <c r="Z15" s="287"/>
      <c r="AA15" s="287"/>
      <c r="AB15" s="288"/>
      <c r="AC15" s="283"/>
      <c r="AD15" s="283"/>
      <c r="AE15" s="283"/>
      <c r="AF15" s="283"/>
      <c r="AG15" s="283"/>
      <c r="AH15" s="353"/>
      <c r="AI15" s="356"/>
      <c r="AJ15" s="326"/>
    </row>
    <row r="16" spans="1:36" ht="53.45" customHeight="1" x14ac:dyDescent="0.25">
      <c r="A16" s="141"/>
      <c r="B16" s="364"/>
      <c r="C16" s="299"/>
      <c r="D16" s="299"/>
      <c r="E16" s="296"/>
      <c r="F16" s="299"/>
      <c r="G16" s="299"/>
      <c r="H16" s="279"/>
      <c r="I16" s="279"/>
      <c r="J16" s="145" t="s">
        <v>167</v>
      </c>
      <c r="K16" s="145" t="s">
        <v>168</v>
      </c>
      <c r="L16" s="128" t="s">
        <v>156</v>
      </c>
      <c r="M16" s="146" t="s">
        <v>157</v>
      </c>
      <c r="N16" s="279"/>
      <c r="O16" s="296"/>
      <c r="P16" s="273"/>
      <c r="Q16" s="273"/>
      <c r="R16" s="273"/>
      <c r="S16" s="273"/>
      <c r="T16" s="333"/>
      <c r="U16" s="292"/>
      <c r="V16" s="292"/>
      <c r="W16" s="287"/>
      <c r="X16" s="287"/>
      <c r="Y16" s="287"/>
      <c r="Z16" s="287"/>
      <c r="AA16" s="287"/>
      <c r="AB16" s="288"/>
      <c r="AC16" s="283"/>
      <c r="AD16" s="283"/>
      <c r="AE16" s="283"/>
      <c r="AF16" s="283"/>
      <c r="AG16" s="283"/>
      <c r="AH16" s="353"/>
      <c r="AI16" s="356"/>
      <c r="AJ16" s="326"/>
    </row>
    <row r="17" spans="1:36" ht="56.45" customHeight="1" thickBot="1" x14ac:dyDescent="0.3">
      <c r="A17" s="141"/>
      <c r="B17" s="364"/>
      <c r="C17" s="299"/>
      <c r="D17" s="299"/>
      <c r="E17" s="296"/>
      <c r="F17" s="299"/>
      <c r="G17" s="299"/>
      <c r="H17" s="346"/>
      <c r="I17" s="346"/>
      <c r="J17" s="145" t="s">
        <v>169</v>
      </c>
      <c r="K17" s="145" t="s">
        <v>170</v>
      </c>
      <c r="L17" s="128" t="s">
        <v>171</v>
      </c>
      <c r="M17" s="128" t="s">
        <v>172</v>
      </c>
      <c r="N17" s="346"/>
      <c r="O17" s="296"/>
      <c r="P17" s="343"/>
      <c r="Q17" s="343"/>
      <c r="R17" s="343"/>
      <c r="S17" s="343"/>
      <c r="T17" s="333"/>
      <c r="U17" s="292"/>
      <c r="V17" s="292"/>
      <c r="W17" s="287"/>
      <c r="X17" s="287"/>
      <c r="Y17" s="287"/>
      <c r="Z17" s="287"/>
      <c r="AA17" s="287"/>
      <c r="AB17" s="351"/>
      <c r="AC17" s="283"/>
      <c r="AD17" s="283"/>
      <c r="AE17" s="283"/>
      <c r="AF17" s="283"/>
      <c r="AG17" s="283"/>
      <c r="AH17" s="353"/>
      <c r="AI17" s="356"/>
      <c r="AJ17" s="326"/>
    </row>
    <row r="18" spans="1:36" ht="42.6" customHeight="1" x14ac:dyDescent="0.25">
      <c r="A18" s="125"/>
      <c r="B18" s="364"/>
      <c r="C18" s="299"/>
      <c r="D18" s="299"/>
      <c r="E18" s="296"/>
      <c r="F18" s="299" t="s">
        <v>514</v>
      </c>
      <c r="G18" s="299"/>
      <c r="H18" s="278" t="s">
        <v>79</v>
      </c>
      <c r="I18" s="278" t="s">
        <v>79</v>
      </c>
      <c r="J18" s="143" t="s">
        <v>724</v>
      </c>
      <c r="K18" s="145" t="s">
        <v>155</v>
      </c>
      <c r="L18" s="128" t="s">
        <v>156</v>
      </c>
      <c r="M18" s="146" t="s">
        <v>157</v>
      </c>
      <c r="N18" s="278" t="s">
        <v>158</v>
      </c>
      <c r="O18" s="296" t="s">
        <v>177</v>
      </c>
      <c r="P18" s="272" t="s">
        <v>160</v>
      </c>
      <c r="Q18" s="272" t="s">
        <v>85</v>
      </c>
      <c r="R18" s="272" t="s">
        <v>86</v>
      </c>
      <c r="S18" s="272" t="s">
        <v>134</v>
      </c>
      <c r="T18" s="333"/>
      <c r="U18" s="292">
        <f>V18</f>
        <v>0</v>
      </c>
      <c r="V18" s="292">
        <v>0</v>
      </c>
      <c r="W18" s="287">
        <v>0</v>
      </c>
      <c r="X18" s="287">
        <v>0</v>
      </c>
      <c r="Y18" s="287">
        <v>0</v>
      </c>
      <c r="Z18" s="287">
        <v>0</v>
      </c>
      <c r="AA18" s="287">
        <v>0</v>
      </c>
      <c r="AB18" s="342">
        <v>0</v>
      </c>
      <c r="AC18" s="283" t="s">
        <v>161</v>
      </c>
      <c r="AD18" s="283">
        <v>0</v>
      </c>
      <c r="AE18" s="283">
        <f t="shared" ref="AE18" si="4">V18</f>
        <v>0</v>
      </c>
      <c r="AF18" s="283">
        <v>0</v>
      </c>
      <c r="AG18" s="283">
        <v>0</v>
      </c>
      <c r="AH18" s="353"/>
      <c r="AI18" s="356"/>
      <c r="AJ18" s="326"/>
    </row>
    <row r="19" spans="1:36" ht="29.1" customHeight="1" x14ac:dyDescent="0.25">
      <c r="A19" s="125"/>
      <c r="B19" s="364"/>
      <c r="C19" s="299"/>
      <c r="D19" s="299"/>
      <c r="E19" s="296"/>
      <c r="F19" s="299"/>
      <c r="G19" s="299"/>
      <c r="H19" s="279"/>
      <c r="I19" s="279"/>
      <c r="J19" s="145" t="s">
        <v>164</v>
      </c>
      <c r="K19" s="145" t="s">
        <v>165</v>
      </c>
      <c r="L19" s="128" t="s">
        <v>92</v>
      </c>
      <c r="M19" s="146" t="s">
        <v>178</v>
      </c>
      <c r="N19" s="279"/>
      <c r="O19" s="296"/>
      <c r="P19" s="273"/>
      <c r="Q19" s="273"/>
      <c r="R19" s="273"/>
      <c r="S19" s="273"/>
      <c r="T19" s="333"/>
      <c r="U19" s="292"/>
      <c r="V19" s="292"/>
      <c r="W19" s="287"/>
      <c r="X19" s="287"/>
      <c r="Y19" s="287"/>
      <c r="Z19" s="287"/>
      <c r="AA19" s="287"/>
      <c r="AB19" s="288"/>
      <c r="AC19" s="283"/>
      <c r="AD19" s="283"/>
      <c r="AE19" s="283"/>
      <c r="AF19" s="283"/>
      <c r="AG19" s="283"/>
      <c r="AH19" s="353"/>
      <c r="AI19" s="356"/>
      <c r="AJ19" s="326"/>
    </row>
    <row r="20" spans="1:36" ht="41.45" customHeight="1" x14ac:dyDescent="0.25">
      <c r="A20" s="125"/>
      <c r="B20" s="364"/>
      <c r="C20" s="299"/>
      <c r="D20" s="299"/>
      <c r="E20" s="296"/>
      <c r="F20" s="299"/>
      <c r="G20" s="299"/>
      <c r="H20" s="279"/>
      <c r="I20" s="279"/>
      <c r="J20" s="145" t="s">
        <v>167</v>
      </c>
      <c r="K20" s="145" t="s">
        <v>168</v>
      </c>
      <c r="L20" s="128" t="s">
        <v>156</v>
      </c>
      <c r="M20" s="146" t="s">
        <v>157</v>
      </c>
      <c r="N20" s="279"/>
      <c r="O20" s="296"/>
      <c r="P20" s="273"/>
      <c r="Q20" s="273"/>
      <c r="R20" s="273"/>
      <c r="S20" s="273"/>
      <c r="T20" s="333"/>
      <c r="U20" s="292"/>
      <c r="V20" s="292"/>
      <c r="W20" s="287"/>
      <c r="X20" s="287"/>
      <c r="Y20" s="287"/>
      <c r="Z20" s="287"/>
      <c r="AA20" s="287"/>
      <c r="AB20" s="288"/>
      <c r="AC20" s="283"/>
      <c r="AD20" s="283"/>
      <c r="AE20" s="283"/>
      <c r="AF20" s="283"/>
      <c r="AG20" s="283"/>
      <c r="AH20" s="353"/>
      <c r="AI20" s="356"/>
      <c r="AJ20" s="326"/>
    </row>
    <row r="21" spans="1:36" ht="51" customHeight="1" thickBot="1" x14ac:dyDescent="0.3">
      <c r="A21" s="125"/>
      <c r="B21" s="364"/>
      <c r="C21" s="299"/>
      <c r="D21" s="299"/>
      <c r="E21" s="296"/>
      <c r="F21" s="299"/>
      <c r="G21" s="299"/>
      <c r="H21" s="346"/>
      <c r="I21" s="346"/>
      <c r="J21" s="145" t="s">
        <v>169</v>
      </c>
      <c r="K21" s="145" t="s">
        <v>170</v>
      </c>
      <c r="L21" s="128" t="s">
        <v>171</v>
      </c>
      <c r="M21" s="128" t="s">
        <v>172</v>
      </c>
      <c r="N21" s="346"/>
      <c r="O21" s="296"/>
      <c r="P21" s="343"/>
      <c r="Q21" s="343"/>
      <c r="R21" s="343"/>
      <c r="S21" s="343"/>
      <c r="T21" s="333"/>
      <c r="U21" s="292"/>
      <c r="V21" s="292"/>
      <c r="W21" s="287"/>
      <c r="X21" s="287"/>
      <c r="Y21" s="287"/>
      <c r="Z21" s="287"/>
      <c r="AA21" s="287"/>
      <c r="AB21" s="351"/>
      <c r="AC21" s="283"/>
      <c r="AD21" s="283"/>
      <c r="AE21" s="283"/>
      <c r="AF21" s="283"/>
      <c r="AG21" s="283"/>
      <c r="AH21" s="353"/>
      <c r="AI21" s="356"/>
      <c r="AJ21" s="326"/>
    </row>
    <row r="22" spans="1:36" ht="40.5" customHeight="1" x14ac:dyDescent="0.25">
      <c r="A22" s="125"/>
      <c r="B22" s="364"/>
      <c r="C22" s="299"/>
      <c r="D22" s="299"/>
      <c r="E22" s="296"/>
      <c r="F22" s="299" t="s">
        <v>517</v>
      </c>
      <c r="G22" s="299"/>
      <c r="H22" s="278" t="s">
        <v>79</v>
      </c>
      <c r="I22" s="278" t="s">
        <v>79</v>
      </c>
      <c r="J22" s="143" t="s">
        <v>724</v>
      </c>
      <c r="K22" s="145" t="s">
        <v>155</v>
      </c>
      <c r="L22" s="128" t="s">
        <v>156</v>
      </c>
      <c r="M22" s="146" t="s">
        <v>157</v>
      </c>
      <c r="N22" s="278" t="s">
        <v>158</v>
      </c>
      <c r="O22" s="296" t="s">
        <v>179</v>
      </c>
      <c r="P22" s="272" t="s">
        <v>160</v>
      </c>
      <c r="Q22" s="272" t="s">
        <v>85</v>
      </c>
      <c r="R22" s="272" t="s">
        <v>86</v>
      </c>
      <c r="S22" s="272" t="s">
        <v>134</v>
      </c>
      <c r="T22" s="333"/>
      <c r="U22" s="292">
        <f>V22</f>
        <v>0</v>
      </c>
      <c r="V22" s="292">
        <v>0</v>
      </c>
      <c r="W22" s="287">
        <v>0</v>
      </c>
      <c r="X22" s="287">
        <v>0</v>
      </c>
      <c r="Y22" s="287">
        <v>0</v>
      </c>
      <c r="Z22" s="287">
        <v>0</v>
      </c>
      <c r="AA22" s="287">
        <v>0</v>
      </c>
      <c r="AB22" s="342">
        <v>0</v>
      </c>
      <c r="AC22" s="283" t="s">
        <v>161</v>
      </c>
      <c r="AD22" s="283">
        <v>0</v>
      </c>
      <c r="AE22" s="283">
        <f t="shared" ref="AE22" si="5">V22</f>
        <v>0</v>
      </c>
      <c r="AF22" s="283">
        <v>0</v>
      </c>
      <c r="AG22" s="283">
        <v>0</v>
      </c>
      <c r="AH22" s="353"/>
      <c r="AI22" s="356"/>
      <c r="AJ22" s="326"/>
    </row>
    <row r="23" spans="1:36" ht="28.5" customHeight="1" x14ac:dyDescent="0.25">
      <c r="A23" s="125"/>
      <c r="B23" s="364"/>
      <c r="C23" s="299"/>
      <c r="D23" s="299"/>
      <c r="E23" s="296"/>
      <c r="F23" s="299"/>
      <c r="G23" s="299"/>
      <c r="H23" s="279"/>
      <c r="I23" s="279"/>
      <c r="J23" s="145" t="s">
        <v>164</v>
      </c>
      <c r="K23" s="145" t="s">
        <v>165</v>
      </c>
      <c r="L23" s="128" t="s">
        <v>92</v>
      </c>
      <c r="M23" s="146" t="s">
        <v>180</v>
      </c>
      <c r="N23" s="279"/>
      <c r="O23" s="296"/>
      <c r="P23" s="273"/>
      <c r="Q23" s="273"/>
      <c r="R23" s="273"/>
      <c r="S23" s="273"/>
      <c r="T23" s="333"/>
      <c r="U23" s="292"/>
      <c r="V23" s="292"/>
      <c r="W23" s="287"/>
      <c r="X23" s="287"/>
      <c r="Y23" s="287"/>
      <c r="Z23" s="287"/>
      <c r="AA23" s="287"/>
      <c r="AB23" s="288"/>
      <c r="AC23" s="283"/>
      <c r="AD23" s="283"/>
      <c r="AE23" s="283"/>
      <c r="AF23" s="283"/>
      <c r="AG23" s="283"/>
      <c r="AH23" s="353"/>
      <c r="AI23" s="356"/>
      <c r="AJ23" s="326"/>
    </row>
    <row r="24" spans="1:36" ht="41.45" customHeight="1" x14ac:dyDescent="0.25">
      <c r="A24" s="125"/>
      <c r="B24" s="364"/>
      <c r="C24" s="299"/>
      <c r="D24" s="299"/>
      <c r="E24" s="296"/>
      <c r="F24" s="299"/>
      <c r="G24" s="299"/>
      <c r="H24" s="279"/>
      <c r="I24" s="279"/>
      <c r="J24" s="145" t="s">
        <v>167</v>
      </c>
      <c r="K24" s="145" t="s">
        <v>168</v>
      </c>
      <c r="L24" s="128" t="s">
        <v>156</v>
      </c>
      <c r="M24" s="146" t="s">
        <v>157</v>
      </c>
      <c r="N24" s="279"/>
      <c r="O24" s="296"/>
      <c r="P24" s="273"/>
      <c r="Q24" s="273"/>
      <c r="R24" s="273"/>
      <c r="S24" s="273"/>
      <c r="T24" s="333"/>
      <c r="U24" s="292"/>
      <c r="V24" s="292"/>
      <c r="W24" s="287"/>
      <c r="X24" s="287"/>
      <c r="Y24" s="287"/>
      <c r="Z24" s="287"/>
      <c r="AA24" s="287"/>
      <c r="AB24" s="288"/>
      <c r="AC24" s="283"/>
      <c r="AD24" s="283"/>
      <c r="AE24" s="283"/>
      <c r="AF24" s="283"/>
      <c r="AG24" s="283"/>
      <c r="AH24" s="353"/>
      <c r="AI24" s="356"/>
      <c r="AJ24" s="326"/>
    </row>
    <row r="25" spans="1:36" ht="56.45" customHeight="1" thickBot="1" x14ac:dyDescent="0.3">
      <c r="A25" s="125"/>
      <c r="B25" s="365"/>
      <c r="C25" s="331"/>
      <c r="D25" s="331"/>
      <c r="E25" s="321"/>
      <c r="F25" s="331"/>
      <c r="G25" s="331"/>
      <c r="H25" s="269"/>
      <c r="I25" s="269"/>
      <c r="J25" s="147" t="s">
        <v>169</v>
      </c>
      <c r="K25" s="147" t="s">
        <v>170</v>
      </c>
      <c r="L25" s="129" t="s">
        <v>171</v>
      </c>
      <c r="M25" s="129" t="s">
        <v>172</v>
      </c>
      <c r="N25" s="269"/>
      <c r="O25" s="321"/>
      <c r="P25" s="247"/>
      <c r="Q25" s="247"/>
      <c r="R25" s="247"/>
      <c r="S25" s="247"/>
      <c r="T25" s="334"/>
      <c r="U25" s="306"/>
      <c r="V25" s="306"/>
      <c r="W25" s="317"/>
      <c r="X25" s="317"/>
      <c r="Y25" s="317"/>
      <c r="Z25" s="317"/>
      <c r="AA25" s="317"/>
      <c r="AB25" s="267"/>
      <c r="AC25" s="300"/>
      <c r="AD25" s="300"/>
      <c r="AE25" s="300"/>
      <c r="AF25" s="300"/>
      <c r="AG25" s="300"/>
      <c r="AH25" s="354"/>
      <c r="AI25" s="357"/>
      <c r="AJ25" s="327"/>
    </row>
    <row r="26" spans="1:36" ht="44.1" customHeight="1" x14ac:dyDescent="0.25">
      <c r="A26" s="125"/>
      <c r="B26" s="328" t="s">
        <v>181</v>
      </c>
      <c r="C26" s="298" t="s">
        <v>151</v>
      </c>
      <c r="D26" s="298" t="s">
        <v>152</v>
      </c>
      <c r="E26" s="298" t="s">
        <v>153</v>
      </c>
      <c r="F26" s="298" t="s">
        <v>515</v>
      </c>
      <c r="G26" s="298" t="s">
        <v>154</v>
      </c>
      <c r="H26" s="268" t="s">
        <v>79</v>
      </c>
      <c r="I26" s="268" t="s">
        <v>79</v>
      </c>
      <c r="J26" s="143" t="s">
        <v>724</v>
      </c>
      <c r="K26" s="143" t="s">
        <v>155</v>
      </c>
      <c r="L26" s="130" t="s">
        <v>156</v>
      </c>
      <c r="M26" s="144" t="s">
        <v>157</v>
      </c>
      <c r="N26" s="268" t="s">
        <v>158</v>
      </c>
      <c r="O26" s="295" t="s">
        <v>182</v>
      </c>
      <c r="P26" s="246" t="s">
        <v>160</v>
      </c>
      <c r="Q26" s="246" t="s">
        <v>85</v>
      </c>
      <c r="R26" s="246" t="s">
        <v>86</v>
      </c>
      <c r="S26" s="246" t="s">
        <v>134</v>
      </c>
      <c r="T26" s="318">
        <f>U26</f>
        <v>0</v>
      </c>
      <c r="U26" s="291">
        <f>V26</f>
        <v>0</v>
      </c>
      <c r="V26" s="291">
        <v>0</v>
      </c>
      <c r="W26" s="286">
        <v>0</v>
      </c>
      <c r="X26" s="286">
        <v>0</v>
      </c>
      <c r="Y26" s="286">
        <v>0</v>
      </c>
      <c r="Z26" s="286">
        <v>0</v>
      </c>
      <c r="AA26" s="286">
        <v>0</v>
      </c>
      <c r="AB26" s="266">
        <v>0</v>
      </c>
      <c r="AC26" s="282" t="s">
        <v>161</v>
      </c>
      <c r="AD26" s="282">
        <v>0</v>
      </c>
      <c r="AE26" s="282">
        <f t="shared" ref="AE26" si="6">V26</f>
        <v>0</v>
      </c>
      <c r="AF26" s="282">
        <v>0</v>
      </c>
      <c r="AG26" s="282">
        <v>0</v>
      </c>
      <c r="AH26" s="311" t="s">
        <v>183</v>
      </c>
      <c r="AI26" s="311" t="s">
        <v>184</v>
      </c>
      <c r="AJ26" s="314" t="s">
        <v>526</v>
      </c>
    </row>
    <row r="27" spans="1:36" ht="30.6" customHeight="1" x14ac:dyDescent="0.25">
      <c r="A27" s="125"/>
      <c r="B27" s="329"/>
      <c r="C27" s="299"/>
      <c r="D27" s="299"/>
      <c r="E27" s="299"/>
      <c r="F27" s="299"/>
      <c r="G27" s="299"/>
      <c r="H27" s="279"/>
      <c r="I27" s="279"/>
      <c r="J27" s="145" t="s">
        <v>164</v>
      </c>
      <c r="K27" s="145" t="s">
        <v>165</v>
      </c>
      <c r="L27" s="128" t="s">
        <v>92</v>
      </c>
      <c r="M27" s="146" t="s">
        <v>185</v>
      </c>
      <c r="N27" s="279"/>
      <c r="O27" s="296"/>
      <c r="P27" s="273"/>
      <c r="Q27" s="273"/>
      <c r="R27" s="273"/>
      <c r="S27" s="273"/>
      <c r="T27" s="319"/>
      <c r="U27" s="292"/>
      <c r="V27" s="292"/>
      <c r="W27" s="287"/>
      <c r="X27" s="287"/>
      <c r="Y27" s="287"/>
      <c r="Z27" s="287"/>
      <c r="AA27" s="287"/>
      <c r="AB27" s="288"/>
      <c r="AC27" s="283"/>
      <c r="AD27" s="283"/>
      <c r="AE27" s="283"/>
      <c r="AF27" s="283"/>
      <c r="AG27" s="283"/>
      <c r="AH27" s="312"/>
      <c r="AI27" s="312"/>
      <c r="AJ27" s="315"/>
    </row>
    <row r="28" spans="1:36" ht="36.6" customHeight="1" x14ac:dyDescent="0.25">
      <c r="A28" s="125"/>
      <c r="B28" s="329"/>
      <c r="C28" s="299"/>
      <c r="D28" s="299"/>
      <c r="E28" s="299"/>
      <c r="F28" s="299"/>
      <c r="G28" s="299"/>
      <c r="H28" s="279"/>
      <c r="I28" s="279"/>
      <c r="J28" s="145" t="s">
        <v>167</v>
      </c>
      <c r="K28" s="145" t="s">
        <v>168</v>
      </c>
      <c r="L28" s="128" t="s">
        <v>156</v>
      </c>
      <c r="M28" s="146" t="s">
        <v>157</v>
      </c>
      <c r="N28" s="279"/>
      <c r="O28" s="296"/>
      <c r="P28" s="273"/>
      <c r="Q28" s="273"/>
      <c r="R28" s="273"/>
      <c r="S28" s="273"/>
      <c r="T28" s="319"/>
      <c r="U28" s="292"/>
      <c r="V28" s="292"/>
      <c r="W28" s="287"/>
      <c r="X28" s="287"/>
      <c r="Y28" s="287"/>
      <c r="Z28" s="287"/>
      <c r="AA28" s="287"/>
      <c r="AB28" s="288"/>
      <c r="AC28" s="283"/>
      <c r="AD28" s="283"/>
      <c r="AE28" s="283"/>
      <c r="AF28" s="283"/>
      <c r="AG28" s="283"/>
      <c r="AH28" s="312"/>
      <c r="AI28" s="312"/>
      <c r="AJ28" s="315"/>
    </row>
    <row r="29" spans="1:36" ht="56.45" customHeight="1" thickBot="1" x14ac:dyDescent="0.3">
      <c r="A29" s="125"/>
      <c r="B29" s="330"/>
      <c r="C29" s="331"/>
      <c r="D29" s="331"/>
      <c r="E29" s="331"/>
      <c r="F29" s="331"/>
      <c r="G29" s="331"/>
      <c r="H29" s="269"/>
      <c r="I29" s="269"/>
      <c r="J29" s="147" t="s">
        <v>169</v>
      </c>
      <c r="K29" s="147" t="s">
        <v>170</v>
      </c>
      <c r="L29" s="129" t="s">
        <v>171</v>
      </c>
      <c r="M29" s="129" t="s">
        <v>172</v>
      </c>
      <c r="N29" s="269"/>
      <c r="O29" s="321"/>
      <c r="P29" s="247"/>
      <c r="Q29" s="247"/>
      <c r="R29" s="247"/>
      <c r="S29" s="247"/>
      <c r="T29" s="320"/>
      <c r="U29" s="306"/>
      <c r="V29" s="306"/>
      <c r="W29" s="317"/>
      <c r="X29" s="317"/>
      <c r="Y29" s="317"/>
      <c r="Z29" s="317"/>
      <c r="AA29" s="317"/>
      <c r="AB29" s="267"/>
      <c r="AC29" s="300"/>
      <c r="AD29" s="300"/>
      <c r="AE29" s="300"/>
      <c r="AF29" s="300"/>
      <c r="AG29" s="300"/>
      <c r="AH29" s="313"/>
      <c r="AI29" s="313"/>
      <c r="AJ29" s="316"/>
    </row>
    <row r="30" spans="1:36" ht="46.5" customHeight="1" x14ac:dyDescent="0.25">
      <c r="A30" s="125"/>
      <c r="B30" s="274" t="s">
        <v>446</v>
      </c>
      <c r="C30" s="268" t="s">
        <v>447</v>
      </c>
      <c r="D30" s="268" t="s">
        <v>448</v>
      </c>
      <c r="E30" s="298" t="s">
        <v>449</v>
      </c>
      <c r="F30" s="298" t="s">
        <v>450</v>
      </c>
      <c r="G30" s="298" t="s">
        <v>451</v>
      </c>
      <c r="H30" s="268" t="s">
        <v>79</v>
      </c>
      <c r="I30" s="268" t="s">
        <v>79</v>
      </c>
      <c r="J30" s="143" t="s">
        <v>452</v>
      </c>
      <c r="K30" s="143" t="s">
        <v>453</v>
      </c>
      <c r="L30" s="130" t="s">
        <v>89</v>
      </c>
      <c r="M30" s="144" t="s">
        <v>454</v>
      </c>
      <c r="N30" s="268" t="s">
        <v>158</v>
      </c>
      <c r="O30" s="295" t="s">
        <v>455</v>
      </c>
      <c r="P30" s="246" t="s">
        <v>160</v>
      </c>
      <c r="Q30" s="246" t="s">
        <v>85</v>
      </c>
      <c r="R30" s="246" t="s">
        <v>86</v>
      </c>
      <c r="S30" s="246" t="s">
        <v>134</v>
      </c>
      <c r="T30" s="254">
        <f>+U30+U32+U34+U38</f>
        <v>338411</v>
      </c>
      <c r="U30" s="291">
        <f>V30</f>
        <v>338411</v>
      </c>
      <c r="V30" s="291">
        <v>338411</v>
      </c>
      <c r="W30" s="286">
        <v>0</v>
      </c>
      <c r="X30" s="286">
        <v>0</v>
      </c>
      <c r="Y30" s="286">
        <v>0</v>
      </c>
      <c r="Z30" s="286">
        <v>0</v>
      </c>
      <c r="AA30" s="286">
        <v>0</v>
      </c>
      <c r="AB30" s="266">
        <v>59719.59</v>
      </c>
      <c r="AC30" s="282" t="s">
        <v>87</v>
      </c>
      <c r="AD30" s="282">
        <v>0</v>
      </c>
      <c r="AE30" s="282">
        <f t="shared" ref="AE30" si="7">V30</f>
        <v>338411</v>
      </c>
      <c r="AF30" s="282">
        <v>0</v>
      </c>
      <c r="AG30" s="282">
        <v>0</v>
      </c>
      <c r="AH30" s="260" t="s">
        <v>456</v>
      </c>
      <c r="AI30" s="260" t="s">
        <v>457</v>
      </c>
      <c r="AJ30" s="341" t="s">
        <v>574</v>
      </c>
    </row>
    <row r="31" spans="1:36" ht="37.5" customHeight="1" x14ac:dyDescent="0.25">
      <c r="A31" s="125"/>
      <c r="B31" s="350"/>
      <c r="C31" s="279"/>
      <c r="D31" s="279"/>
      <c r="E31" s="299"/>
      <c r="F31" s="299"/>
      <c r="G31" s="299"/>
      <c r="H31" s="279"/>
      <c r="I31" s="279"/>
      <c r="J31" s="145" t="s">
        <v>458</v>
      </c>
      <c r="K31" s="145" t="s">
        <v>459</v>
      </c>
      <c r="L31" s="128" t="s">
        <v>388</v>
      </c>
      <c r="M31" s="146" t="s">
        <v>454</v>
      </c>
      <c r="N31" s="279"/>
      <c r="O31" s="296"/>
      <c r="P31" s="273"/>
      <c r="Q31" s="273"/>
      <c r="R31" s="273"/>
      <c r="S31" s="273"/>
      <c r="T31" s="294"/>
      <c r="U31" s="292"/>
      <c r="V31" s="292"/>
      <c r="W31" s="287"/>
      <c r="X31" s="287"/>
      <c r="Y31" s="287"/>
      <c r="Z31" s="287"/>
      <c r="AA31" s="287"/>
      <c r="AB31" s="288"/>
      <c r="AC31" s="283"/>
      <c r="AD31" s="283"/>
      <c r="AE31" s="283"/>
      <c r="AF31" s="283"/>
      <c r="AG31" s="283"/>
      <c r="AH31" s="348"/>
      <c r="AI31" s="348"/>
      <c r="AJ31" s="349"/>
    </row>
    <row r="32" spans="1:36" ht="42" customHeight="1" x14ac:dyDescent="0.25">
      <c r="A32" s="125"/>
      <c r="B32" s="350"/>
      <c r="C32" s="279"/>
      <c r="D32" s="279"/>
      <c r="E32" s="299" t="s">
        <v>449</v>
      </c>
      <c r="F32" s="299" t="s">
        <v>460</v>
      </c>
      <c r="G32" s="299" t="s">
        <v>451</v>
      </c>
      <c r="H32" s="278" t="s">
        <v>79</v>
      </c>
      <c r="I32" s="278" t="s">
        <v>79</v>
      </c>
      <c r="J32" s="145" t="s">
        <v>452</v>
      </c>
      <c r="K32" s="145" t="s">
        <v>453</v>
      </c>
      <c r="L32" s="128" t="s">
        <v>89</v>
      </c>
      <c r="M32" s="146" t="s">
        <v>461</v>
      </c>
      <c r="N32" s="278" t="s">
        <v>158</v>
      </c>
      <c r="O32" s="296" t="s">
        <v>462</v>
      </c>
      <c r="P32" s="272" t="s">
        <v>160</v>
      </c>
      <c r="Q32" s="272" t="s">
        <v>85</v>
      </c>
      <c r="R32" s="272" t="s">
        <v>86</v>
      </c>
      <c r="S32" s="272" t="s">
        <v>134</v>
      </c>
      <c r="T32" s="294"/>
      <c r="U32" s="292">
        <f>V32</f>
        <v>0</v>
      </c>
      <c r="V32" s="292">
        <v>0</v>
      </c>
      <c r="W32" s="287">
        <v>0</v>
      </c>
      <c r="X32" s="287">
        <v>0</v>
      </c>
      <c r="Y32" s="287">
        <v>0</v>
      </c>
      <c r="Z32" s="287">
        <v>0</v>
      </c>
      <c r="AA32" s="287">
        <v>0</v>
      </c>
      <c r="AB32" s="342">
        <v>0</v>
      </c>
      <c r="AC32" s="283" t="s">
        <v>87</v>
      </c>
      <c r="AD32" s="283">
        <v>0</v>
      </c>
      <c r="AE32" s="283">
        <f t="shared" ref="AE32" si="8">V32</f>
        <v>0</v>
      </c>
      <c r="AF32" s="283">
        <v>0</v>
      </c>
      <c r="AG32" s="283">
        <v>0</v>
      </c>
      <c r="AH32" s="348"/>
      <c r="AI32" s="348"/>
      <c r="AJ32" s="349"/>
    </row>
    <row r="33" spans="1:36" ht="37.5" customHeight="1" x14ac:dyDescent="0.25">
      <c r="A33" s="125"/>
      <c r="B33" s="350"/>
      <c r="C33" s="279"/>
      <c r="D33" s="279"/>
      <c r="E33" s="299"/>
      <c r="F33" s="299"/>
      <c r="G33" s="299"/>
      <c r="H33" s="279"/>
      <c r="I33" s="279"/>
      <c r="J33" s="145" t="s">
        <v>458</v>
      </c>
      <c r="K33" s="145" t="s">
        <v>459</v>
      </c>
      <c r="L33" s="128" t="s">
        <v>388</v>
      </c>
      <c r="M33" s="146" t="s">
        <v>461</v>
      </c>
      <c r="N33" s="279"/>
      <c r="O33" s="296"/>
      <c r="P33" s="273"/>
      <c r="Q33" s="273"/>
      <c r="R33" s="273"/>
      <c r="S33" s="273"/>
      <c r="T33" s="294"/>
      <c r="U33" s="292"/>
      <c r="V33" s="292"/>
      <c r="W33" s="287"/>
      <c r="X33" s="287"/>
      <c r="Y33" s="287"/>
      <c r="Z33" s="287"/>
      <c r="AA33" s="287"/>
      <c r="AB33" s="288"/>
      <c r="AC33" s="283"/>
      <c r="AD33" s="283"/>
      <c r="AE33" s="283"/>
      <c r="AF33" s="283"/>
      <c r="AG33" s="283"/>
      <c r="AH33" s="348"/>
      <c r="AI33" s="348"/>
      <c r="AJ33" s="349"/>
    </row>
    <row r="34" spans="1:36" ht="44.1" customHeight="1" x14ac:dyDescent="0.25">
      <c r="A34" s="125"/>
      <c r="B34" s="350"/>
      <c r="C34" s="279"/>
      <c r="D34" s="279"/>
      <c r="E34" s="278" t="s">
        <v>449</v>
      </c>
      <c r="F34" s="278" t="s">
        <v>463</v>
      </c>
      <c r="G34" s="272" t="s">
        <v>464</v>
      </c>
      <c r="H34" s="278" t="s">
        <v>79</v>
      </c>
      <c r="I34" s="278" t="s">
        <v>79</v>
      </c>
      <c r="J34" s="145" t="s">
        <v>465</v>
      </c>
      <c r="K34" s="145" t="s">
        <v>466</v>
      </c>
      <c r="L34" s="128" t="s">
        <v>156</v>
      </c>
      <c r="M34" s="146" t="s">
        <v>157</v>
      </c>
      <c r="N34" s="278" t="s">
        <v>158</v>
      </c>
      <c r="O34" s="280" t="s">
        <v>462</v>
      </c>
      <c r="P34" s="272" t="s">
        <v>160</v>
      </c>
      <c r="Q34" s="272" t="s">
        <v>85</v>
      </c>
      <c r="R34" s="272" t="s">
        <v>86</v>
      </c>
      <c r="S34" s="272" t="s">
        <v>134</v>
      </c>
      <c r="T34" s="294"/>
      <c r="U34" s="293">
        <f>V34</f>
        <v>0</v>
      </c>
      <c r="V34" s="293">
        <v>0</v>
      </c>
      <c r="W34" s="276">
        <v>0</v>
      </c>
      <c r="X34" s="276">
        <v>0</v>
      </c>
      <c r="Y34" s="276">
        <v>0</v>
      </c>
      <c r="Z34" s="276">
        <v>0</v>
      </c>
      <c r="AA34" s="276">
        <v>0</v>
      </c>
      <c r="AB34" s="276">
        <v>0</v>
      </c>
      <c r="AC34" s="272" t="s">
        <v>161</v>
      </c>
      <c r="AD34" s="272">
        <v>0</v>
      </c>
      <c r="AE34" s="272">
        <f t="shared" ref="AE34" si="9">V34</f>
        <v>0</v>
      </c>
      <c r="AF34" s="272">
        <v>0</v>
      </c>
      <c r="AG34" s="272">
        <v>0</v>
      </c>
      <c r="AH34" s="348"/>
      <c r="AI34" s="348"/>
      <c r="AJ34" s="349"/>
    </row>
    <row r="35" spans="1:36" ht="34.5" customHeight="1" x14ac:dyDescent="0.25">
      <c r="A35" s="125"/>
      <c r="B35" s="350"/>
      <c r="C35" s="279"/>
      <c r="D35" s="279"/>
      <c r="E35" s="279"/>
      <c r="F35" s="279"/>
      <c r="G35" s="273"/>
      <c r="H35" s="279"/>
      <c r="I35" s="279"/>
      <c r="J35" s="145" t="s">
        <v>467</v>
      </c>
      <c r="K35" s="145" t="s">
        <v>468</v>
      </c>
      <c r="L35" s="128" t="s">
        <v>92</v>
      </c>
      <c r="M35" s="146" t="s">
        <v>469</v>
      </c>
      <c r="N35" s="279"/>
      <c r="O35" s="281"/>
      <c r="P35" s="273"/>
      <c r="Q35" s="273"/>
      <c r="R35" s="273"/>
      <c r="S35" s="273"/>
      <c r="T35" s="294"/>
      <c r="U35" s="294"/>
      <c r="V35" s="294"/>
      <c r="W35" s="277"/>
      <c r="X35" s="277"/>
      <c r="Y35" s="277"/>
      <c r="Z35" s="277"/>
      <c r="AA35" s="277"/>
      <c r="AB35" s="277"/>
      <c r="AC35" s="273"/>
      <c r="AD35" s="273"/>
      <c r="AE35" s="273"/>
      <c r="AF35" s="273"/>
      <c r="AG35" s="273"/>
      <c r="AH35" s="348"/>
      <c r="AI35" s="348"/>
      <c r="AJ35" s="349"/>
    </row>
    <row r="36" spans="1:36" ht="44.1" customHeight="1" x14ac:dyDescent="0.25">
      <c r="A36" s="125"/>
      <c r="B36" s="350"/>
      <c r="C36" s="279"/>
      <c r="D36" s="279"/>
      <c r="E36" s="279"/>
      <c r="F36" s="279"/>
      <c r="G36" s="273"/>
      <c r="H36" s="279"/>
      <c r="I36" s="279"/>
      <c r="J36" s="145" t="s">
        <v>470</v>
      </c>
      <c r="K36" s="145" t="s">
        <v>471</v>
      </c>
      <c r="L36" s="128" t="s">
        <v>156</v>
      </c>
      <c r="M36" s="146" t="s">
        <v>157</v>
      </c>
      <c r="N36" s="279"/>
      <c r="O36" s="281"/>
      <c r="P36" s="273"/>
      <c r="Q36" s="273"/>
      <c r="R36" s="273"/>
      <c r="S36" s="273"/>
      <c r="T36" s="294"/>
      <c r="U36" s="294"/>
      <c r="V36" s="294"/>
      <c r="W36" s="277"/>
      <c r="X36" s="277"/>
      <c r="Y36" s="277"/>
      <c r="Z36" s="277"/>
      <c r="AA36" s="277"/>
      <c r="AB36" s="277"/>
      <c r="AC36" s="273"/>
      <c r="AD36" s="273"/>
      <c r="AE36" s="273"/>
      <c r="AF36" s="273"/>
      <c r="AG36" s="273"/>
      <c r="AH36" s="348"/>
      <c r="AI36" s="348"/>
      <c r="AJ36" s="349"/>
    </row>
    <row r="37" spans="1:36" ht="108.95" customHeight="1" x14ac:dyDescent="0.25">
      <c r="A37" s="125"/>
      <c r="B37" s="350"/>
      <c r="C37" s="279"/>
      <c r="D37" s="279"/>
      <c r="E37" s="346"/>
      <c r="F37" s="346"/>
      <c r="G37" s="343"/>
      <c r="H37" s="346"/>
      <c r="I37" s="346"/>
      <c r="J37" s="145" t="s">
        <v>472</v>
      </c>
      <c r="K37" s="145" t="s">
        <v>473</v>
      </c>
      <c r="L37" s="128" t="s">
        <v>146</v>
      </c>
      <c r="M37" s="146" t="s">
        <v>474</v>
      </c>
      <c r="N37" s="346"/>
      <c r="O37" s="347"/>
      <c r="P37" s="343"/>
      <c r="Q37" s="343"/>
      <c r="R37" s="343"/>
      <c r="S37" s="343"/>
      <c r="T37" s="294"/>
      <c r="U37" s="345"/>
      <c r="V37" s="345"/>
      <c r="W37" s="344"/>
      <c r="X37" s="344"/>
      <c r="Y37" s="344"/>
      <c r="Z37" s="344"/>
      <c r="AA37" s="344"/>
      <c r="AB37" s="344"/>
      <c r="AC37" s="343"/>
      <c r="AD37" s="343"/>
      <c r="AE37" s="343"/>
      <c r="AF37" s="343"/>
      <c r="AG37" s="343"/>
      <c r="AH37" s="348"/>
      <c r="AI37" s="348"/>
      <c r="AJ37" s="349"/>
    </row>
    <row r="38" spans="1:36" ht="44.1" customHeight="1" x14ac:dyDescent="0.25">
      <c r="A38" s="125"/>
      <c r="B38" s="350"/>
      <c r="C38" s="279"/>
      <c r="D38" s="279"/>
      <c r="E38" s="299" t="s">
        <v>449</v>
      </c>
      <c r="F38" s="299" t="s">
        <v>475</v>
      </c>
      <c r="G38" s="299" t="s">
        <v>451</v>
      </c>
      <c r="H38" s="278" t="s">
        <v>79</v>
      </c>
      <c r="I38" s="278" t="s">
        <v>79</v>
      </c>
      <c r="J38" s="145" t="s">
        <v>452</v>
      </c>
      <c r="K38" s="145" t="s">
        <v>453</v>
      </c>
      <c r="L38" s="128" t="s">
        <v>89</v>
      </c>
      <c r="M38" s="146" t="s">
        <v>476</v>
      </c>
      <c r="N38" s="278" t="s">
        <v>158</v>
      </c>
      <c r="O38" s="296" t="s">
        <v>477</v>
      </c>
      <c r="P38" s="272" t="s">
        <v>160</v>
      </c>
      <c r="Q38" s="272" t="s">
        <v>85</v>
      </c>
      <c r="R38" s="272" t="s">
        <v>86</v>
      </c>
      <c r="S38" s="272" t="s">
        <v>134</v>
      </c>
      <c r="T38" s="294"/>
      <c r="U38" s="292">
        <f>V38</f>
        <v>0</v>
      </c>
      <c r="V38" s="292">
        <v>0</v>
      </c>
      <c r="W38" s="287">
        <v>0</v>
      </c>
      <c r="X38" s="287">
        <v>0</v>
      </c>
      <c r="Y38" s="287">
        <v>0</v>
      </c>
      <c r="Z38" s="287">
        <v>0</v>
      </c>
      <c r="AA38" s="287">
        <v>0</v>
      </c>
      <c r="AB38" s="342">
        <v>0</v>
      </c>
      <c r="AC38" s="283" t="s">
        <v>87</v>
      </c>
      <c r="AD38" s="283">
        <v>0</v>
      </c>
      <c r="AE38" s="283">
        <f t="shared" ref="AE38" si="10">V38</f>
        <v>0</v>
      </c>
      <c r="AF38" s="283">
        <v>0</v>
      </c>
      <c r="AG38" s="283">
        <v>0</v>
      </c>
      <c r="AH38" s="348"/>
      <c r="AI38" s="348"/>
      <c r="AJ38" s="349"/>
    </row>
    <row r="39" spans="1:36" ht="37.5" customHeight="1" thickBot="1" x14ac:dyDescent="0.3">
      <c r="A39" s="125"/>
      <c r="B39" s="275"/>
      <c r="C39" s="269"/>
      <c r="D39" s="269"/>
      <c r="E39" s="331"/>
      <c r="F39" s="331"/>
      <c r="G39" s="331"/>
      <c r="H39" s="269"/>
      <c r="I39" s="269"/>
      <c r="J39" s="147" t="s">
        <v>458</v>
      </c>
      <c r="K39" s="147" t="s">
        <v>459</v>
      </c>
      <c r="L39" s="129" t="s">
        <v>388</v>
      </c>
      <c r="M39" s="171" t="s">
        <v>476</v>
      </c>
      <c r="N39" s="269"/>
      <c r="O39" s="321"/>
      <c r="P39" s="247"/>
      <c r="Q39" s="247"/>
      <c r="R39" s="247"/>
      <c r="S39" s="247"/>
      <c r="T39" s="255"/>
      <c r="U39" s="306"/>
      <c r="V39" s="306"/>
      <c r="W39" s="317"/>
      <c r="X39" s="317"/>
      <c r="Y39" s="317"/>
      <c r="Z39" s="317"/>
      <c r="AA39" s="317"/>
      <c r="AB39" s="267"/>
      <c r="AC39" s="300"/>
      <c r="AD39" s="300"/>
      <c r="AE39" s="300"/>
      <c r="AF39" s="300"/>
      <c r="AG39" s="300"/>
      <c r="AH39" s="261"/>
      <c r="AI39" s="261"/>
      <c r="AJ39" s="263"/>
    </row>
    <row r="40" spans="1:36" ht="52.5" customHeight="1" thickBot="1" x14ac:dyDescent="0.3">
      <c r="A40" s="125"/>
      <c r="B40" s="274" t="s">
        <v>478</v>
      </c>
      <c r="C40" s="268" t="s">
        <v>447</v>
      </c>
      <c r="D40" s="268" t="s">
        <v>448</v>
      </c>
      <c r="E40" s="268" t="s">
        <v>449</v>
      </c>
      <c r="F40" s="268" t="s">
        <v>479</v>
      </c>
      <c r="G40" s="268" t="s">
        <v>451</v>
      </c>
      <c r="H40" s="268" t="s">
        <v>79</v>
      </c>
      <c r="I40" s="268" t="s">
        <v>79</v>
      </c>
      <c r="J40" s="143" t="s">
        <v>452</v>
      </c>
      <c r="K40" s="143" t="s">
        <v>453</v>
      </c>
      <c r="L40" s="130" t="s">
        <v>89</v>
      </c>
      <c r="M40" s="144" t="s">
        <v>527</v>
      </c>
      <c r="N40" s="268" t="s">
        <v>158</v>
      </c>
      <c r="O40" s="270" t="s">
        <v>480</v>
      </c>
      <c r="P40" s="246" t="s">
        <v>160</v>
      </c>
      <c r="Q40" s="246" t="s">
        <v>85</v>
      </c>
      <c r="R40" s="246" t="s">
        <v>86</v>
      </c>
      <c r="S40" s="246" t="s">
        <v>134</v>
      </c>
      <c r="T40" s="254">
        <f>U40</f>
        <v>0</v>
      </c>
      <c r="U40" s="254">
        <f>V40</f>
        <v>0</v>
      </c>
      <c r="V40" s="254">
        <v>0</v>
      </c>
      <c r="W40" s="264">
        <v>0</v>
      </c>
      <c r="X40" s="264">
        <v>0</v>
      </c>
      <c r="Y40" s="264">
        <v>0</v>
      </c>
      <c r="Z40" s="264">
        <v>0</v>
      </c>
      <c r="AA40" s="264">
        <v>0</v>
      </c>
      <c r="AB40" s="266">
        <v>0</v>
      </c>
      <c r="AC40" s="246" t="s">
        <v>87</v>
      </c>
      <c r="AD40" s="246">
        <v>0</v>
      </c>
      <c r="AE40" s="246">
        <f t="shared" ref="AE40" si="11">V40</f>
        <v>0</v>
      </c>
      <c r="AF40" s="246">
        <v>0</v>
      </c>
      <c r="AG40" s="246">
        <v>0</v>
      </c>
      <c r="AH40" s="260" t="s">
        <v>481</v>
      </c>
      <c r="AI40" s="260" t="s">
        <v>482</v>
      </c>
      <c r="AJ40" s="341" t="s">
        <v>725</v>
      </c>
    </row>
    <row r="41" spans="1:36" ht="52.5" customHeight="1" thickBot="1" x14ac:dyDescent="0.3">
      <c r="A41" s="125"/>
      <c r="B41" s="275"/>
      <c r="C41" s="269"/>
      <c r="D41" s="269"/>
      <c r="E41" s="269"/>
      <c r="F41" s="269"/>
      <c r="G41" s="269"/>
      <c r="H41" s="269"/>
      <c r="I41" s="269"/>
      <c r="J41" s="147" t="s">
        <v>458</v>
      </c>
      <c r="K41" s="147" t="s">
        <v>459</v>
      </c>
      <c r="L41" s="129" t="s">
        <v>388</v>
      </c>
      <c r="M41" s="144" t="s">
        <v>527</v>
      </c>
      <c r="N41" s="269"/>
      <c r="O41" s="271"/>
      <c r="P41" s="247"/>
      <c r="Q41" s="247"/>
      <c r="R41" s="247"/>
      <c r="S41" s="247"/>
      <c r="T41" s="255"/>
      <c r="U41" s="255"/>
      <c r="V41" s="255"/>
      <c r="W41" s="265"/>
      <c r="X41" s="265"/>
      <c r="Y41" s="265"/>
      <c r="Z41" s="265"/>
      <c r="AA41" s="265"/>
      <c r="AB41" s="267"/>
      <c r="AC41" s="247"/>
      <c r="AD41" s="247"/>
      <c r="AE41" s="247"/>
      <c r="AF41" s="247"/>
      <c r="AG41" s="247"/>
      <c r="AH41" s="261"/>
      <c r="AI41" s="261"/>
      <c r="AJ41" s="263"/>
    </row>
    <row r="42" spans="1:36" customFormat="1" ht="40.5" customHeight="1" x14ac:dyDescent="0.25">
      <c r="A42" s="142"/>
      <c r="B42" s="335" t="s">
        <v>516</v>
      </c>
      <c r="C42" s="268" t="s">
        <v>151</v>
      </c>
      <c r="D42" s="268" t="s">
        <v>152</v>
      </c>
      <c r="E42" s="270" t="s">
        <v>153</v>
      </c>
      <c r="F42" s="298" t="s">
        <v>517</v>
      </c>
      <c r="G42" s="268" t="s">
        <v>154</v>
      </c>
      <c r="H42" s="268" t="s">
        <v>79</v>
      </c>
      <c r="I42" s="268" t="s">
        <v>79</v>
      </c>
      <c r="J42" s="143" t="s">
        <v>724</v>
      </c>
      <c r="K42" s="143" t="s">
        <v>155</v>
      </c>
      <c r="L42" s="130" t="s">
        <v>156</v>
      </c>
      <c r="M42" s="144" t="s">
        <v>157</v>
      </c>
      <c r="N42" s="268" t="s">
        <v>158</v>
      </c>
      <c r="O42" s="295" t="s">
        <v>179</v>
      </c>
      <c r="P42" s="246" t="s">
        <v>160</v>
      </c>
      <c r="Q42" s="246" t="s">
        <v>85</v>
      </c>
      <c r="R42" s="246" t="s">
        <v>86</v>
      </c>
      <c r="S42" s="246" t="s">
        <v>134</v>
      </c>
      <c r="T42" s="332">
        <f t="shared" ref="T42" si="12">U42</f>
        <v>260100</v>
      </c>
      <c r="U42" s="291">
        <f>V42</f>
        <v>260100</v>
      </c>
      <c r="V42" s="291">
        <v>260100</v>
      </c>
      <c r="W42" s="286">
        <v>0</v>
      </c>
      <c r="X42" s="286">
        <v>0</v>
      </c>
      <c r="Y42" s="286">
        <v>0</v>
      </c>
      <c r="Z42" s="286">
        <v>0</v>
      </c>
      <c r="AA42" s="286">
        <v>0</v>
      </c>
      <c r="AB42" s="266">
        <v>45900</v>
      </c>
      <c r="AC42" s="282" t="s">
        <v>161</v>
      </c>
      <c r="AD42" s="282">
        <v>0</v>
      </c>
      <c r="AE42" s="282">
        <f t="shared" ref="AE42" si="13">V42</f>
        <v>260100</v>
      </c>
      <c r="AF42" s="282">
        <v>0</v>
      </c>
      <c r="AG42" s="282">
        <v>0</v>
      </c>
      <c r="AH42" s="322" t="s">
        <v>220</v>
      </c>
      <c r="AI42" s="322" t="s">
        <v>374</v>
      </c>
      <c r="AJ42" s="325">
        <v>45516</v>
      </c>
    </row>
    <row r="43" spans="1:36" customFormat="1" ht="28.5" customHeight="1" x14ac:dyDescent="0.25">
      <c r="A43" s="142"/>
      <c r="B43" s="336"/>
      <c r="C43" s="279"/>
      <c r="D43" s="279"/>
      <c r="E43" s="281"/>
      <c r="F43" s="299"/>
      <c r="G43" s="279"/>
      <c r="H43" s="279"/>
      <c r="I43" s="279"/>
      <c r="J43" s="145" t="s">
        <v>164</v>
      </c>
      <c r="K43" s="145" t="s">
        <v>165</v>
      </c>
      <c r="L43" s="128" t="s">
        <v>92</v>
      </c>
      <c r="M43" s="146" t="s">
        <v>528</v>
      </c>
      <c r="N43" s="279"/>
      <c r="O43" s="296"/>
      <c r="P43" s="273"/>
      <c r="Q43" s="273"/>
      <c r="R43" s="273"/>
      <c r="S43" s="273"/>
      <c r="T43" s="333"/>
      <c r="U43" s="292"/>
      <c r="V43" s="292"/>
      <c r="W43" s="287"/>
      <c r="X43" s="287"/>
      <c r="Y43" s="287"/>
      <c r="Z43" s="287"/>
      <c r="AA43" s="287"/>
      <c r="AB43" s="288"/>
      <c r="AC43" s="283"/>
      <c r="AD43" s="283"/>
      <c r="AE43" s="283"/>
      <c r="AF43" s="283"/>
      <c r="AG43" s="283"/>
      <c r="AH43" s="323"/>
      <c r="AI43" s="323"/>
      <c r="AJ43" s="326"/>
    </row>
    <row r="44" spans="1:36" customFormat="1" ht="41.45" customHeight="1" x14ac:dyDescent="0.25">
      <c r="A44" s="142"/>
      <c r="B44" s="336"/>
      <c r="C44" s="279"/>
      <c r="D44" s="279"/>
      <c r="E44" s="281"/>
      <c r="F44" s="299"/>
      <c r="G44" s="279"/>
      <c r="H44" s="279"/>
      <c r="I44" s="279"/>
      <c r="J44" s="145" t="s">
        <v>167</v>
      </c>
      <c r="K44" s="145" t="s">
        <v>168</v>
      </c>
      <c r="L44" s="128" t="s">
        <v>156</v>
      </c>
      <c r="M44" s="146" t="s">
        <v>157</v>
      </c>
      <c r="N44" s="279"/>
      <c r="O44" s="296"/>
      <c r="P44" s="273"/>
      <c r="Q44" s="273"/>
      <c r="R44" s="273"/>
      <c r="S44" s="273"/>
      <c r="T44" s="333"/>
      <c r="U44" s="292"/>
      <c r="V44" s="292"/>
      <c r="W44" s="287"/>
      <c r="X44" s="287"/>
      <c r="Y44" s="287"/>
      <c r="Z44" s="287"/>
      <c r="AA44" s="287"/>
      <c r="AB44" s="288"/>
      <c r="AC44" s="283"/>
      <c r="AD44" s="283"/>
      <c r="AE44" s="283"/>
      <c r="AF44" s="283"/>
      <c r="AG44" s="283"/>
      <c r="AH44" s="323"/>
      <c r="AI44" s="323"/>
      <c r="AJ44" s="326"/>
    </row>
    <row r="45" spans="1:36" customFormat="1" ht="56.45" customHeight="1" thickBot="1" x14ac:dyDescent="0.3">
      <c r="A45" s="142"/>
      <c r="B45" s="337"/>
      <c r="C45" s="269"/>
      <c r="D45" s="269"/>
      <c r="E45" s="271"/>
      <c r="F45" s="331"/>
      <c r="G45" s="269"/>
      <c r="H45" s="269"/>
      <c r="I45" s="269"/>
      <c r="J45" s="147" t="s">
        <v>169</v>
      </c>
      <c r="K45" s="147" t="s">
        <v>170</v>
      </c>
      <c r="L45" s="129" t="s">
        <v>171</v>
      </c>
      <c r="M45" s="129" t="s">
        <v>172</v>
      </c>
      <c r="N45" s="269"/>
      <c r="O45" s="321"/>
      <c r="P45" s="247"/>
      <c r="Q45" s="247"/>
      <c r="R45" s="247"/>
      <c r="S45" s="247"/>
      <c r="T45" s="334"/>
      <c r="U45" s="306"/>
      <c r="V45" s="306"/>
      <c r="W45" s="317"/>
      <c r="X45" s="317"/>
      <c r="Y45" s="317"/>
      <c r="Z45" s="317"/>
      <c r="AA45" s="317"/>
      <c r="AB45" s="267"/>
      <c r="AC45" s="300"/>
      <c r="AD45" s="300"/>
      <c r="AE45" s="300"/>
      <c r="AF45" s="300"/>
      <c r="AG45" s="300"/>
      <c r="AH45" s="324"/>
      <c r="AI45" s="324"/>
      <c r="AJ45" s="327"/>
    </row>
    <row r="46" spans="1:36" customFormat="1" ht="49.5" customHeight="1" x14ac:dyDescent="0.25">
      <c r="A46" s="338"/>
      <c r="B46" s="335" t="s">
        <v>518</v>
      </c>
      <c r="C46" s="268" t="s">
        <v>151</v>
      </c>
      <c r="D46" s="268" t="s">
        <v>152</v>
      </c>
      <c r="E46" s="270" t="s">
        <v>153</v>
      </c>
      <c r="F46" s="298" t="s">
        <v>519</v>
      </c>
      <c r="G46" s="268" t="s">
        <v>154</v>
      </c>
      <c r="H46" s="268" t="s">
        <v>79</v>
      </c>
      <c r="I46" s="268" t="s">
        <v>79</v>
      </c>
      <c r="J46" s="143" t="s">
        <v>724</v>
      </c>
      <c r="K46" s="143" t="s">
        <v>155</v>
      </c>
      <c r="L46" s="130" t="s">
        <v>156</v>
      </c>
      <c r="M46" s="144" t="s">
        <v>157</v>
      </c>
      <c r="N46" s="268" t="s">
        <v>158</v>
      </c>
      <c r="O46" s="295" t="s">
        <v>175</v>
      </c>
      <c r="P46" s="246" t="s">
        <v>160</v>
      </c>
      <c r="Q46" s="246" t="s">
        <v>85</v>
      </c>
      <c r="R46" s="246" t="s">
        <v>86</v>
      </c>
      <c r="S46" s="246" t="s">
        <v>134</v>
      </c>
      <c r="T46" s="332">
        <f t="shared" ref="T46:U46" si="14">U46</f>
        <v>195500</v>
      </c>
      <c r="U46" s="291">
        <f t="shared" si="14"/>
        <v>195500</v>
      </c>
      <c r="V46" s="291">
        <v>195500</v>
      </c>
      <c r="W46" s="286">
        <v>0</v>
      </c>
      <c r="X46" s="286">
        <v>0</v>
      </c>
      <c r="Y46" s="286">
        <v>0</v>
      </c>
      <c r="Z46" s="286">
        <v>0</v>
      </c>
      <c r="AA46" s="286">
        <v>0</v>
      </c>
      <c r="AB46" s="266">
        <v>34500</v>
      </c>
      <c r="AC46" s="282" t="s">
        <v>161</v>
      </c>
      <c r="AD46" s="282">
        <v>0</v>
      </c>
      <c r="AE46" s="282">
        <f t="shared" ref="AE46" si="15">V46</f>
        <v>195500</v>
      </c>
      <c r="AF46" s="282">
        <v>0</v>
      </c>
      <c r="AG46" s="282">
        <v>0</v>
      </c>
      <c r="AH46" s="322" t="s">
        <v>374</v>
      </c>
      <c r="AI46" s="322" t="s">
        <v>374</v>
      </c>
      <c r="AJ46" s="325">
        <v>45537</v>
      </c>
    </row>
    <row r="47" spans="1:36" customFormat="1" ht="39" customHeight="1" x14ac:dyDescent="0.25">
      <c r="A47" s="339"/>
      <c r="B47" s="336"/>
      <c r="C47" s="279"/>
      <c r="D47" s="279"/>
      <c r="E47" s="281"/>
      <c r="F47" s="299"/>
      <c r="G47" s="279"/>
      <c r="H47" s="279"/>
      <c r="I47" s="279"/>
      <c r="J47" s="145" t="s">
        <v>164</v>
      </c>
      <c r="K47" s="145" t="s">
        <v>165</v>
      </c>
      <c r="L47" s="128" t="s">
        <v>92</v>
      </c>
      <c r="M47" s="128" t="s">
        <v>176</v>
      </c>
      <c r="N47" s="279"/>
      <c r="O47" s="296"/>
      <c r="P47" s="273"/>
      <c r="Q47" s="273"/>
      <c r="R47" s="273"/>
      <c r="S47" s="273"/>
      <c r="T47" s="333"/>
      <c r="U47" s="292"/>
      <c r="V47" s="292"/>
      <c r="W47" s="287"/>
      <c r="X47" s="287"/>
      <c r="Y47" s="287"/>
      <c r="Z47" s="287"/>
      <c r="AA47" s="287"/>
      <c r="AB47" s="288"/>
      <c r="AC47" s="283"/>
      <c r="AD47" s="283"/>
      <c r="AE47" s="283"/>
      <c r="AF47" s="283"/>
      <c r="AG47" s="283"/>
      <c r="AH47" s="323"/>
      <c r="AI47" s="323"/>
      <c r="AJ47" s="326"/>
    </row>
    <row r="48" spans="1:36" customFormat="1" ht="53.45" customHeight="1" x14ac:dyDescent="0.25">
      <c r="A48" s="339"/>
      <c r="B48" s="336"/>
      <c r="C48" s="279"/>
      <c r="D48" s="279"/>
      <c r="E48" s="281"/>
      <c r="F48" s="299"/>
      <c r="G48" s="279"/>
      <c r="H48" s="279"/>
      <c r="I48" s="279"/>
      <c r="J48" s="145" t="s">
        <v>167</v>
      </c>
      <c r="K48" s="145" t="s">
        <v>168</v>
      </c>
      <c r="L48" s="128" t="s">
        <v>156</v>
      </c>
      <c r="M48" s="146" t="s">
        <v>157</v>
      </c>
      <c r="N48" s="279"/>
      <c r="O48" s="296"/>
      <c r="P48" s="273"/>
      <c r="Q48" s="273"/>
      <c r="R48" s="273"/>
      <c r="S48" s="273"/>
      <c r="T48" s="333"/>
      <c r="U48" s="292"/>
      <c r="V48" s="292"/>
      <c r="W48" s="287"/>
      <c r="X48" s="287"/>
      <c r="Y48" s="287"/>
      <c r="Z48" s="287"/>
      <c r="AA48" s="287"/>
      <c r="AB48" s="288"/>
      <c r="AC48" s="283"/>
      <c r="AD48" s="283"/>
      <c r="AE48" s="283"/>
      <c r="AF48" s="283"/>
      <c r="AG48" s="283"/>
      <c r="AH48" s="323"/>
      <c r="AI48" s="323"/>
      <c r="AJ48" s="326"/>
    </row>
    <row r="49" spans="1:36" customFormat="1" ht="56.45" customHeight="1" thickBot="1" x14ac:dyDescent="0.3">
      <c r="A49" s="340"/>
      <c r="B49" s="337"/>
      <c r="C49" s="269"/>
      <c r="D49" s="269"/>
      <c r="E49" s="271"/>
      <c r="F49" s="331"/>
      <c r="G49" s="269"/>
      <c r="H49" s="269"/>
      <c r="I49" s="269"/>
      <c r="J49" s="147" t="s">
        <v>169</v>
      </c>
      <c r="K49" s="147" t="s">
        <v>170</v>
      </c>
      <c r="L49" s="129" t="s">
        <v>171</v>
      </c>
      <c r="M49" s="129" t="s">
        <v>172</v>
      </c>
      <c r="N49" s="269"/>
      <c r="O49" s="321"/>
      <c r="P49" s="247"/>
      <c r="Q49" s="247"/>
      <c r="R49" s="247"/>
      <c r="S49" s="247"/>
      <c r="T49" s="334"/>
      <c r="U49" s="306"/>
      <c r="V49" s="306"/>
      <c r="W49" s="317"/>
      <c r="X49" s="317"/>
      <c r="Y49" s="317"/>
      <c r="Z49" s="317"/>
      <c r="AA49" s="317"/>
      <c r="AB49" s="267"/>
      <c r="AC49" s="300"/>
      <c r="AD49" s="300"/>
      <c r="AE49" s="300"/>
      <c r="AF49" s="300"/>
      <c r="AG49" s="300"/>
      <c r="AH49" s="324"/>
      <c r="AI49" s="324"/>
      <c r="AJ49" s="327"/>
    </row>
    <row r="50" spans="1:36" customFormat="1" ht="45.95" customHeight="1" x14ac:dyDescent="0.25">
      <c r="A50" s="142"/>
      <c r="B50" s="335" t="s">
        <v>520</v>
      </c>
      <c r="C50" s="268" t="s">
        <v>151</v>
      </c>
      <c r="D50" s="268" t="s">
        <v>152</v>
      </c>
      <c r="E50" s="270" t="s">
        <v>153</v>
      </c>
      <c r="F50" s="298" t="s">
        <v>514</v>
      </c>
      <c r="G50" s="268" t="s">
        <v>154</v>
      </c>
      <c r="H50" s="268" t="s">
        <v>79</v>
      </c>
      <c r="I50" s="268" t="s">
        <v>79</v>
      </c>
      <c r="J50" s="143" t="s">
        <v>724</v>
      </c>
      <c r="K50" s="143" t="s">
        <v>155</v>
      </c>
      <c r="L50" s="130" t="s">
        <v>156</v>
      </c>
      <c r="M50" s="144" t="s">
        <v>157</v>
      </c>
      <c r="N50" s="268" t="s">
        <v>158</v>
      </c>
      <c r="O50" s="298" t="s">
        <v>177</v>
      </c>
      <c r="P50" s="246" t="s">
        <v>160</v>
      </c>
      <c r="Q50" s="246" t="s">
        <v>85</v>
      </c>
      <c r="R50" s="246" t="s">
        <v>86</v>
      </c>
      <c r="S50" s="246" t="s">
        <v>134</v>
      </c>
      <c r="T50" s="332">
        <f>U50</f>
        <v>340000</v>
      </c>
      <c r="U50" s="291">
        <f>V50</f>
        <v>340000</v>
      </c>
      <c r="V50" s="291">
        <v>340000</v>
      </c>
      <c r="W50" s="286">
        <v>0</v>
      </c>
      <c r="X50" s="286">
        <v>0</v>
      </c>
      <c r="Y50" s="286">
        <v>0</v>
      </c>
      <c r="Z50" s="286">
        <v>0</v>
      </c>
      <c r="AA50" s="286">
        <v>0</v>
      </c>
      <c r="AB50" s="266">
        <v>60000</v>
      </c>
      <c r="AC50" s="282" t="s">
        <v>161</v>
      </c>
      <c r="AD50" s="282">
        <v>0</v>
      </c>
      <c r="AE50" s="282">
        <f>V50</f>
        <v>340000</v>
      </c>
      <c r="AF50" s="282">
        <v>0</v>
      </c>
      <c r="AG50" s="282">
        <v>0</v>
      </c>
      <c r="AH50" s="322" t="s">
        <v>221</v>
      </c>
      <c r="AI50" s="322" t="s">
        <v>529</v>
      </c>
      <c r="AJ50" s="325">
        <v>45566</v>
      </c>
    </row>
    <row r="51" spans="1:36" customFormat="1" ht="38.1" customHeight="1" x14ac:dyDescent="0.25">
      <c r="A51" s="142"/>
      <c r="B51" s="336"/>
      <c r="C51" s="279"/>
      <c r="D51" s="279"/>
      <c r="E51" s="281"/>
      <c r="F51" s="299"/>
      <c r="G51" s="279"/>
      <c r="H51" s="279"/>
      <c r="I51" s="279"/>
      <c r="J51" s="145" t="s">
        <v>164</v>
      </c>
      <c r="K51" s="145" t="s">
        <v>165</v>
      </c>
      <c r="L51" s="128" t="s">
        <v>92</v>
      </c>
      <c r="M51" s="128" t="s">
        <v>530</v>
      </c>
      <c r="N51" s="279"/>
      <c r="O51" s="299"/>
      <c r="P51" s="273"/>
      <c r="Q51" s="273"/>
      <c r="R51" s="273"/>
      <c r="S51" s="273"/>
      <c r="T51" s="333"/>
      <c r="U51" s="292"/>
      <c r="V51" s="292"/>
      <c r="W51" s="287"/>
      <c r="X51" s="287"/>
      <c r="Y51" s="287"/>
      <c r="Z51" s="287"/>
      <c r="AA51" s="287"/>
      <c r="AB51" s="288"/>
      <c r="AC51" s="283"/>
      <c r="AD51" s="283"/>
      <c r="AE51" s="283"/>
      <c r="AF51" s="283"/>
      <c r="AG51" s="283"/>
      <c r="AH51" s="323"/>
      <c r="AI51" s="323"/>
      <c r="AJ51" s="326"/>
    </row>
    <row r="52" spans="1:36" customFormat="1" ht="45.95" customHeight="1" x14ac:dyDescent="0.25">
      <c r="A52" s="142"/>
      <c r="B52" s="336"/>
      <c r="C52" s="279"/>
      <c r="D52" s="279"/>
      <c r="E52" s="281"/>
      <c r="F52" s="299"/>
      <c r="G52" s="279"/>
      <c r="H52" s="279"/>
      <c r="I52" s="279"/>
      <c r="J52" s="145" t="s">
        <v>167</v>
      </c>
      <c r="K52" s="145" t="s">
        <v>168</v>
      </c>
      <c r="L52" s="128" t="s">
        <v>156</v>
      </c>
      <c r="M52" s="146" t="s">
        <v>157</v>
      </c>
      <c r="N52" s="279"/>
      <c r="O52" s="299"/>
      <c r="P52" s="273"/>
      <c r="Q52" s="273"/>
      <c r="R52" s="273"/>
      <c r="S52" s="273"/>
      <c r="T52" s="333"/>
      <c r="U52" s="292"/>
      <c r="V52" s="292"/>
      <c r="W52" s="287"/>
      <c r="X52" s="287"/>
      <c r="Y52" s="287"/>
      <c r="Z52" s="287"/>
      <c r="AA52" s="287"/>
      <c r="AB52" s="288"/>
      <c r="AC52" s="283"/>
      <c r="AD52" s="283"/>
      <c r="AE52" s="283"/>
      <c r="AF52" s="283"/>
      <c r="AG52" s="283"/>
      <c r="AH52" s="323"/>
      <c r="AI52" s="323"/>
      <c r="AJ52" s="326"/>
    </row>
    <row r="53" spans="1:36" customFormat="1" ht="60.95" customHeight="1" thickBot="1" x14ac:dyDescent="0.3">
      <c r="A53" s="142"/>
      <c r="B53" s="337"/>
      <c r="C53" s="269"/>
      <c r="D53" s="269"/>
      <c r="E53" s="271"/>
      <c r="F53" s="331"/>
      <c r="G53" s="269"/>
      <c r="H53" s="269"/>
      <c r="I53" s="269"/>
      <c r="J53" s="147" t="s">
        <v>169</v>
      </c>
      <c r="K53" s="147" t="s">
        <v>170</v>
      </c>
      <c r="L53" s="129" t="s">
        <v>171</v>
      </c>
      <c r="M53" s="129" t="s">
        <v>172</v>
      </c>
      <c r="N53" s="269"/>
      <c r="O53" s="331"/>
      <c r="P53" s="247"/>
      <c r="Q53" s="247"/>
      <c r="R53" s="247"/>
      <c r="S53" s="247"/>
      <c r="T53" s="334"/>
      <c r="U53" s="306"/>
      <c r="V53" s="306"/>
      <c r="W53" s="317"/>
      <c r="X53" s="317"/>
      <c r="Y53" s="317"/>
      <c r="Z53" s="317"/>
      <c r="AA53" s="317"/>
      <c r="AB53" s="267"/>
      <c r="AC53" s="300"/>
      <c r="AD53" s="300"/>
      <c r="AE53" s="300"/>
      <c r="AF53" s="300"/>
      <c r="AG53" s="300"/>
      <c r="AH53" s="324"/>
      <c r="AI53" s="324"/>
      <c r="AJ53" s="327"/>
    </row>
    <row r="54" spans="1:36" customFormat="1" ht="45.95" customHeight="1" x14ac:dyDescent="0.25">
      <c r="A54" s="142"/>
      <c r="B54" s="328" t="s">
        <v>531</v>
      </c>
      <c r="C54" s="268" t="s">
        <v>151</v>
      </c>
      <c r="D54" s="268" t="s">
        <v>152</v>
      </c>
      <c r="E54" s="270" t="s">
        <v>153</v>
      </c>
      <c r="F54" s="298" t="s">
        <v>521</v>
      </c>
      <c r="G54" s="268" t="s">
        <v>154</v>
      </c>
      <c r="H54" s="268" t="s">
        <v>79</v>
      </c>
      <c r="I54" s="268" t="s">
        <v>79</v>
      </c>
      <c r="J54" s="143" t="s">
        <v>724</v>
      </c>
      <c r="K54" s="143" t="s">
        <v>155</v>
      </c>
      <c r="L54" s="130" t="s">
        <v>156</v>
      </c>
      <c r="M54" s="144" t="s">
        <v>157</v>
      </c>
      <c r="N54" s="268" t="s">
        <v>158</v>
      </c>
      <c r="O54" s="298" t="s">
        <v>159</v>
      </c>
      <c r="P54" s="246" t="s">
        <v>160</v>
      </c>
      <c r="Q54" s="246" t="s">
        <v>85</v>
      </c>
      <c r="R54" s="246" t="s">
        <v>86</v>
      </c>
      <c r="S54" s="246" t="s">
        <v>134</v>
      </c>
      <c r="T54" s="332">
        <f>U54</f>
        <v>271161.77</v>
      </c>
      <c r="U54" s="291">
        <f>V54</f>
        <v>271161.77</v>
      </c>
      <c r="V54" s="291">
        <v>271161.77</v>
      </c>
      <c r="W54" s="286">
        <v>0</v>
      </c>
      <c r="X54" s="286">
        <v>0</v>
      </c>
      <c r="Y54" s="286">
        <v>0</v>
      </c>
      <c r="Z54" s="286">
        <v>0</v>
      </c>
      <c r="AA54" s="286">
        <v>0</v>
      </c>
      <c r="AB54" s="266">
        <v>47852.08</v>
      </c>
      <c r="AC54" s="282" t="s">
        <v>161</v>
      </c>
      <c r="AD54" s="282">
        <v>0</v>
      </c>
      <c r="AE54" s="282">
        <f>V54</f>
        <v>271161.77</v>
      </c>
      <c r="AF54" s="282">
        <v>0</v>
      </c>
      <c r="AG54" s="282">
        <v>0</v>
      </c>
      <c r="AH54" s="322" t="s">
        <v>508</v>
      </c>
      <c r="AI54" s="322" t="s">
        <v>508</v>
      </c>
      <c r="AJ54" s="325">
        <v>45659</v>
      </c>
    </row>
    <row r="55" spans="1:36" customFormat="1" ht="38.1" customHeight="1" x14ac:dyDescent="0.25">
      <c r="A55" s="142"/>
      <c r="B55" s="329"/>
      <c r="C55" s="279"/>
      <c r="D55" s="279"/>
      <c r="E55" s="281"/>
      <c r="F55" s="299"/>
      <c r="G55" s="279"/>
      <c r="H55" s="279"/>
      <c r="I55" s="279"/>
      <c r="J55" s="145" t="s">
        <v>164</v>
      </c>
      <c r="K55" s="145" t="s">
        <v>165</v>
      </c>
      <c r="L55" s="128" t="s">
        <v>92</v>
      </c>
      <c r="M55" s="128" t="s">
        <v>794</v>
      </c>
      <c r="N55" s="279"/>
      <c r="O55" s="299"/>
      <c r="P55" s="273"/>
      <c r="Q55" s="273"/>
      <c r="R55" s="273"/>
      <c r="S55" s="273"/>
      <c r="T55" s="333"/>
      <c r="U55" s="292"/>
      <c r="V55" s="292"/>
      <c r="W55" s="287"/>
      <c r="X55" s="287"/>
      <c r="Y55" s="287"/>
      <c r="Z55" s="287"/>
      <c r="AA55" s="287"/>
      <c r="AB55" s="288"/>
      <c r="AC55" s="283"/>
      <c r="AD55" s="283"/>
      <c r="AE55" s="283"/>
      <c r="AF55" s="283"/>
      <c r="AG55" s="283"/>
      <c r="AH55" s="323"/>
      <c r="AI55" s="323"/>
      <c r="AJ55" s="326"/>
    </row>
    <row r="56" spans="1:36" customFormat="1" ht="45.95" customHeight="1" x14ac:dyDescent="0.25">
      <c r="A56" s="142"/>
      <c r="B56" s="329"/>
      <c r="C56" s="279"/>
      <c r="D56" s="279"/>
      <c r="E56" s="281"/>
      <c r="F56" s="299"/>
      <c r="G56" s="279"/>
      <c r="H56" s="279"/>
      <c r="I56" s="279"/>
      <c r="J56" s="145" t="s">
        <v>167</v>
      </c>
      <c r="K56" s="145" t="s">
        <v>168</v>
      </c>
      <c r="L56" s="128" t="s">
        <v>156</v>
      </c>
      <c r="M56" s="146" t="s">
        <v>157</v>
      </c>
      <c r="N56" s="279"/>
      <c r="O56" s="299"/>
      <c r="P56" s="273"/>
      <c r="Q56" s="273"/>
      <c r="R56" s="273"/>
      <c r="S56" s="273"/>
      <c r="T56" s="333"/>
      <c r="U56" s="292"/>
      <c r="V56" s="292"/>
      <c r="W56" s="287"/>
      <c r="X56" s="287"/>
      <c r="Y56" s="287"/>
      <c r="Z56" s="287"/>
      <c r="AA56" s="287"/>
      <c r="AB56" s="288"/>
      <c r="AC56" s="283"/>
      <c r="AD56" s="283"/>
      <c r="AE56" s="283"/>
      <c r="AF56" s="283"/>
      <c r="AG56" s="283"/>
      <c r="AH56" s="323"/>
      <c r="AI56" s="323"/>
      <c r="AJ56" s="326"/>
    </row>
    <row r="57" spans="1:36" customFormat="1" ht="60.95" customHeight="1" thickBot="1" x14ac:dyDescent="0.3">
      <c r="A57" s="142"/>
      <c r="B57" s="330"/>
      <c r="C57" s="269"/>
      <c r="D57" s="269"/>
      <c r="E57" s="271"/>
      <c r="F57" s="331"/>
      <c r="G57" s="269"/>
      <c r="H57" s="269"/>
      <c r="I57" s="269"/>
      <c r="J57" s="147" t="s">
        <v>169</v>
      </c>
      <c r="K57" s="147" t="s">
        <v>170</v>
      </c>
      <c r="L57" s="129" t="s">
        <v>171</v>
      </c>
      <c r="M57" s="129" t="s">
        <v>172</v>
      </c>
      <c r="N57" s="269"/>
      <c r="O57" s="331"/>
      <c r="P57" s="247"/>
      <c r="Q57" s="247"/>
      <c r="R57" s="247"/>
      <c r="S57" s="247"/>
      <c r="T57" s="334"/>
      <c r="U57" s="306"/>
      <c r="V57" s="306"/>
      <c r="W57" s="317"/>
      <c r="X57" s="317"/>
      <c r="Y57" s="317"/>
      <c r="Z57" s="317"/>
      <c r="AA57" s="317"/>
      <c r="AB57" s="267"/>
      <c r="AC57" s="300"/>
      <c r="AD57" s="300"/>
      <c r="AE57" s="300"/>
      <c r="AF57" s="300"/>
      <c r="AG57" s="300"/>
      <c r="AH57" s="324"/>
      <c r="AI57" s="324"/>
      <c r="AJ57" s="327"/>
    </row>
    <row r="58" spans="1:36" customFormat="1" ht="44.1" customHeight="1" x14ac:dyDescent="0.25">
      <c r="A58" s="142"/>
      <c r="B58" s="328" t="s">
        <v>532</v>
      </c>
      <c r="C58" s="298" t="s">
        <v>151</v>
      </c>
      <c r="D58" s="298" t="s">
        <v>152</v>
      </c>
      <c r="E58" s="298" t="s">
        <v>153</v>
      </c>
      <c r="F58" s="298" t="s">
        <v>515</v>
      </c>
      <c r="G58" s="298" t="s">
        <v>154</v>
      </c>
      <c r="H58" s="268" t="s">
        <v>79</v>
      </c>
      <c r="I58" s="268" t="s">
        <v>79</v>
      </c>
      <c r="J58" s="143" t="s">
        <v>724</v>
      </c>
      <c r="K58" s="143" t="s">
        <v>155</v>
      </c>
      <c r="L58" s="130" t="s">
        <v>156</v>
      </c>
      <c r="M58" s="144" t="s">
        <v>157</v>
      </c>
      <c r="N58" s="268" t="s">
        <v>158</v>
      </c>
      <c r="O58" s="295" t="s">
        <v>182</v>
      </c>
      <c r="P58" s="246" t="s">
        <v>160</v>
      </c>
      <c r="Q58" s="246" t="s">
        <v>85</v>
      </c>
      <c r="R58" s="246" t="s">
        <v>86</v>
      </c>
      <c r="S58" s="246" t="s">
        <v>134</v>
      </c>
      <c r="T58" s="318">
        <f>U58</f>
        <v>255000</v>
      </c>
      <c r="U58" s="291">
        <f>V58</f>
        <v>255000</v>
      </c>
      <c r="V58" s="291">
        <v>255000</v>
      </c>
      <c r="W58" s="286">
        <v>0</v>
      </c>
      <c r="X58" s="286">
        <v>0</v>
      </c>
      <c r="Y58" s="286">
        <v>0</v>
      </c>
      <c r="Z58" s="286">
        <v>0</v>
      </c>
      <c r="AA58" s="286">
        <v>0</v>
      </c>
      <c r="AB58" s="266">
        <v>45000</v>
      </c>
      <c r="AC58" s="282" t="s">
        <v>161</v>
      </c>
      <c r="AD58" s="282">
        <v>0</v>
      </c>
      <c r="AE58" s="282">
        <f t="shared" ref="AE58" si="16">V58</f>
        <v>255000</v>
      </c>
      <c r="AF58" s="282">
        <v>0</v>
      </c>
      <c r="AG58" s="282">
        <v>0</v>
      </c>
      <c r="AH58" s="311" t="s">
        <v>533</v>
      </c>
      <c r="AI58" s="311" t="s">
        <v>534</v>
      </c>
      <c r="AJ58" s="314">
        <v>45659</v>
      </c>
    </row>
    <row r="59" spans="1:36" customFormat="1" ht="30.6" customHeight="1" x14ac:dyDescent="0.25">
      <c r="A59" s="142"/>
      <c r="B59" s="329"/>
      <c r="C59" s="299"/>
      <c r="D59" s="299"/>
      <c r="E59" s="299"/>
      <c r="F59" s="299"/>
      <c r="G59" s="299"/>
      <c r="H59" s="279"/>
      <c r="I59" s="279"/>
      <c r="J59" s="145" t="s">
        <v>164</v>
      </c>
      <c r="K59" s="145" t="s">
        <v>165</v>
      </c>
      <c r="L59" s="128" t="s">
        <v>92</v>
      </c>
      <c r="M59" s="146" t="s">
        <v>535</v>
      </c>
      <c r="N59" s="279"/>
      <c r="O59" s="296"/>
      <c r="P59" s="273"/>
      <c r="Q59" s="273"/>
      <c r="R59" s="273"/>
      <c r="S59" s="273"/>
      <c r="T59" s="319"/>
      <c r="U59" s="292"/>
      <c r="V59" s="292"/>
      <c r="W59" s="287"/>
      <c r="X59" s="287"/>
      <c r="Y59" s="287"/>
      <c r="Z59" s="287"/>
      <c r="AA59" s="287"/>
      <c r="AB59" s="288"/>
      <c r="AC59" s="283"/>
      <c r="AD59" s="283"/>
      <c r="AE59" s="283"/>
      <c r="AF59" s="283"/>
      <c r="AG59" s="283"/>
      <c r="AH59" s="312"/>
      <c r="AI59" s="312"/>
      <c r="AJ59" s="315"/>
    </row>
    <row r="60" spans="1:36" customFormat="1" ht="36.6" customHeight="1" x14ac:dyDescent="0.25">
      <c r="A60" s="142"/>
      <c r="B60" s="329"/>
      <c r="C60" s="299"/>
      <c r="D60" s="299"/>
      <c r="E60" s="299"/>
      <c r="F60" s="299"/>
      <c r="G60" s="299"/>
      <c r="H60" s="279"/>
      <c r="I60" s="279"/>
      <c r="J60" s="145" t="s">
        <v>167</v>
      </c>
      <c r="K60" s="145" t="s">
        <v>168</v>
      </c>
      <c r="L60" s="128" t="s">
        <v>156</v>
      </c>
      <c r="M60" s="146" t="s">
        <v>157</v>
      </c>
      <c r="N60" s="279"/>
      <c r="O60" s="296"/>
      <c r="P60" s="273"/>
      <c r="Q60" s="273"/>
      <c r="R60" s="273"/>
      <c r="S60" s="273"/>
      <c r="T60" s="319"/>
      <c r="U60" s="292"/>
      <c r="V60" s="292"/>
      <c r="W60" s="287"/>
      <c r="X60" s="287"/>
      <c r="Y60" s="287"/>
      <c r="Z60" s="287"/>
      <c r="AA60" s="287"/>
      <c r="AB60" s="288"/>
      <c r="AC60" s="283"/>
      <c r="AD60" s="283"/>
      <c r="AE60" s="283"/>
      <c r="AF60" s="283"/>
      <c r="AG60" s="283"/>
      <c r="AH60" s="312"/>
      <c r="AI60" s="312"/>
      <c r="AJ60" s="315"/>
    </row>
    <row r="61" spans="1:36" customFormat="1" ht="56.45" customHeight="1" thickBot="1" x14ac:dyDescent="0.3">
      <c r="A61" s="142"/>
      <c r="B61" s="330"/>
      <c r="C61" s="331"/>
      <c r="D61" s="331"/>
      <c r="E61" s="331"/>
      <c r="F61" s="331"/>
      <c r="G61" s="331"/>
      <c r="H61" s="269"/>
      <c r="I61" s="269"/>
      <c r="J61" s="147" t="s">
        <v>169</v>
      </c>
      <c r="K61" s="147" t="s">
        <v>170</v>
      </c>
      <c r="L61" s="129" t="s">
        <v>171</v>
      </c>
      <c r="M61" s="129" t="s">
        <v>172</v>
      </c>
      <c r="N61" s="269"/>
      <c r="O61" s="321"/>
      <c r="P61" s="247"/>
      <c r="Q61" s="247"/>
      <c r="R61" s="247"/>
      <c r="S61" s="247"/>
      <c r="T61" s="320"/>
      <c r="U61" s="306"/>
      <c r="V61" s="306"/>
      <c r="W61" s="317"/>
      <c r="X61" s="317"/>
      <c r="Y61" s="317"/>
      <c r="Z61" s="317"/>
      <c r="AA61" s="317"/>
      <c r="AB61" s="267"/>
      <c r="AC61" s="300"/>
      <c r="AD61" s="300"/>
      <c r="AE61" s="300"/>
      <c r="AF61" s="300"/>
      <c r="AG61" s="300"/>
      <c r="AH61" s="313"/>
      <c r="AI61" s="313"/>
      <c r="AJ61" s="316"/>
    </row>
    <row r="62" spans="1:36" s="149" customFormat="1" ht="52.5" customHeight="1" x14ac:dyDescent="0.25">
      <c r="A62" s="148"/>
      <c r="B62" s="258" t="s">
        <v>536</v>
      </c>
      <c r="C62" s="246" t="s">
        <v>447</v>
      </c>
      <c r="D62" s="246" t="s">
        <v>448</v>
      </c>
      <c r="E62" s="246" t="s">
        <v>449</v>
      </c>
      <c r="F62" s="246" t="s">
        <v>537</v>
      </c>
      <c r="G62" s="246" t="s">
        <v>451</v>
      </c>
      <c r="H62" s="246" t="s">
        <v>79</v>
      </c>
      <c r="I62" s="246" t="s">
        <v>79</v>
      </c>
      <c r="J62" s="174" t="s">
        <v>452</v>
      </c>
      <c r="K62" s="174" t="s">
        <v>453</v>
      </c>
      <c r="L62" s="168" t="s">
        <v>89</v>
      </c>
      <c r="M62" s="175" t="s">
        <v>538</v>
      </c>
      <c r="N62" s="246" t="s">
        <v>158</v>
      </c>
      <c r="O62" s="256" t="s">
        <v>100</v>
      </c>
      <c r="P62" s="246" t="s">
        <v>160</v>
      </c>
      <c r="Q62" s="246" t="s">
        <v>85</v>
      </c>
      <c r="R62" s="246" t="s">
        <v>86</v>
      </c>
      <c r="S62" s="246" t="s">
        <v>134</v>
      </c>
      <c r="T62" s="254">
        <f>U62</f>
        <v>1158881</v>
      </c>
      <c r="U62" s="254">
        <f>V62</f>
        <v>1158881</v>
      </c>
      <c r="V62" s="254">
        <v>1158881</v>
      </c>
      <c r="W62" s="250">
        <v>0</v>
      </c>
      <c r="X62" s="250">
        <v>0</v>
      </c>
      <c r="Y62" s="250">
        <v>0</v>
      </c>
      <c r="Z62" s="250">
        <v>0</v>
      </c>
      <c r="AA62" s="250">
        <v>0</v>
      </c>
      <c r="AB62" s="252">
        <v>517665</v>
      </c>
      <c r="AC62" s="246" t="s">
        <v>87</v>
      </c>
      <c r="AD62" s="246">
        <v>0</v>
      </c>
      <c r="AE62" s="246">
        <f t="shared" ref="AE62" si="17">V62</f>
        <v>1158881</v>
      </c>
      <c r="AF62" s="246">
        <v>0</v>
      </c>
      <c r="AG62" s="246">
        <v>0</v>
      </c>
      <c r="AH62" s="248" t="s">
        <v>539</v>
      </c>
      <c r="AI62" s="248" t="s">
        <v>781</v>
      </c>
      <c r="AJ62" s="244">
        <v>45852</v>
      </c>
    </row>
    <row r="63" spans="1:36" s="149" customFormat="1" ht="37.5" customHeight="1" thickBot="1" x14ac:dyDescent="0.3">
      <c r="A63" s="148"/>
      <c r="B63" s="259"/>
      <c r="C63" s="247"/>
      <c r="D63" s="247"/>
      <c r="E63" s="247"/>
      <c r="F63" s="247"/>
      <c r="G63" s="247"/>
      <c r="H63" s="247"/>
      <c r="I63" s="247"/>
      <c r="J63" s="176" t="s">
        <v>458</v>
      </c>
      <c r="K63" s="176" t="s">
        <v>459</v>
      </c>
      <c r="L63" s="170" t="s">
        <v>388</v>
      </c>
      <c r="M63" s="177" t="s">
        <v>540</v>
      </c>
      <c r="N63" s="247"/>
      <c r="O63" s="257"/>
      <c r="P63" s="247"/>
      <c r="Q63" s="247"/>
      <c r="R63" s="247"/>
      <c r="S63" s="247"/>
      <c r="T63" s="255"/>
      <c r="U63" s="255"/>
      <c r="V63" s="255"/>
      <c r="W63" s="251"/>
      <c r="X63" s="251"/>
      <c r="Y63" s="251"/>
      <c r="Z63" s="251"/>
      <c r="AA63" s="251"/>
      <c r="AB63" s="253"/>
      <c r="AC63" s="247"/>
      <c r="AD63" s="247"/>
      <c r="AE63" s="247"/>
      <c r="AF63" s="247"/>
      <c r="AG63" s="247"/>
      <c r="AH63" s="249"/>
      <c r="AI63" s="249"/>
      <c r="AJ63" s="245"/>
    </row>
    <row r="64" spans="1:36" s="149" customFormat="1" ht="52.5" customHeight="1" x14ac:dyDescent="0.25">
      <c r="A64" s="148"/>
      <c r="B64" s="258" t="s">
        <v>541</v>
      </c>
      <c r="C64" s="246" t="s">
        <v>447</v>
      </c>
      <c r="D64" s="246" t="s">
        <v>448</v>
      </c>
      <c r="E64" s="246" t="s">
        <v>449</v>
      </c>
      <c r="F64" s="309" t="s">
        <v>762</v>
      </c>
      <c r="G64" s="246" t="s">
        <v>451</v>
      </c>
      <c r="H64" s="246" t="s">
        <v>79</v>
      </c>
      <c r="I64" s="246" t="s">
        <v>79</v>
      </c>
      <c r="J64" s="174" t="s">
        <v>452</v>
      </c>
      <c r="K64" s="174" t="s">
        <v>453</v>
      </c>
      <c r="L64" s="168" t="s">
        <v>89</v>
      </c>
      <c r="M64" s="175" t="s">
        <v>542</v>
      </c>
      <c r="N64" s="246" t="s">
        <v>158</v>
      </c>
      <c r="O64" s="256" t="s">
        <v>96</v>
      </c>
      <c r="P64" s="246" t="s">
        <v>160</v>
      </c>
      <c r="Q64" s="246" t="s">
        <v>85</v>
      </c>
      <c r="R64" s="246" t="s">
        <v>86</v>
      </c>
      <c r="S64" s="246" t="s">
        <v>134</v>
      </c>
      <c r="T64" s="254">
        <f>U64</f>
        <v>1883522.96</v>
      </c>
      <c r="U64" s="254">
        <f>V64</f>
        <v>1883522.96</v>
      </c>
      <c r="V64" s="254">
        <v>1883522.96</v>
      </c>
      <c r="W64" s="250">
        <v>0</v>
      </c>
      <c r="X64" s="250">
        <v>0</v>
      </c>
      <c r="Y64" s="250">
        <v>0</v>
      </c>
      <c r="Z64" s="250">
        <v>0</v>
      </c>
      <c r="AA64" s="250">
        <v>0</v>
      </c>
      <c r="AB64" s="252">
        <v>332387.03999999998</v>
      </c>
      <c r="AC64" s="246" t="s">
        <v>87</v>
      </c>
      <c r="AD64" s="246">
        <v>0</v>
      </c>
      <c r="AE64" s="246">
        <f t="shared" ref="AE64" si="18">V64</f>
        <v>1883522.96</v>
      </c>
      <c r="AF64" s="246">
        <v>0</v>
      </c>
      <c r="AG64" s="246">
        <v>0</v>
      </c>
      <c r="AH64" s="248" t="s">
        <v>759</v>
      </c>
      <c r="AI64" s="248" t="s">
        <v>522</v>
      </c>
      <c r="AJ64" s="244">
        <v>45852</v>
      </c>
    </row>
    <row r="65" spans="1:36" s="149" customFormat="1" ht="74.25" customHeight="1" thickBot="1" x14ac:dyDescent="0.3">
      <c r="A65" s="148"/>
      <c r="B65" s="297"/>
      <c r="C65" s="273"/>
      <c r="D65" s="273"/>
      <c r="E65" s="247"/>
      <c r="F65" s="310"/>
      <c r="G65" s="247"/>
      <c r="H65" s="247"/>
      <c r="I65" s="247"/>
      <c r="J65" s="176" t="s">
        <v>458</v>
      </c>
      <c r="K65" s="176" t="s">
        <v>459</v>
      </c>
      <c r="L65" s="170" t="s">
        <v>388</v>
      </c>
      <c r="M65" s="177" t="s">
        <v>538</v>
      </c>
      <c r="N65" s="247"/>
      <c r="O65" s="257"/>
      <c r="P65" s="247"/>
      <c r="Q65" s="247"/>
      <c r="R65" s="247"/>
      <c r="S65" s="247"/>
      <c r="T65" s="255"/>
      <c r="U65" s="255"/>
      <c r="V65" s="255"/>
      <c r="W65" s="251"/>
      <c r="X65" s="251"/>
      <c r="Y65" s="251"/>
      <c r="Z65" s="251"/>
      <c r="AA65" s="251"/>
      <c r="AB65" s="253"/>
      <c r="AC65" s="247"/>
      <c r="AD65" s="247"/>
      <c r="AE65" s="247"/>
      <c r="AF65" s="247"/>
      <c r="AG65" s="247"/>
      <c r="AH65" s="249"/>
      <c r="AI65" s="249"/>
      <c r="AJ65" s="245"/>
    </row>
    <row r="66" spans="1:36" s="149" customFormat="1" ht="44.1" customHeight="1" x14ac:dyDescent="0.25">
      <c r="A66" s="148"/>
      <c r="B66" s="258" t="s">
        <v>575</v>
      </c>
      <c r="C66" s="246" t="s">
        <v>447</v>
      </c>
      <c r="D66" s="246" t="s">
        <v>448</v>
      </c>
      <c r="E66" s="283" t="s">
        <v>449</v>
      </c>
      <c r="F66" s="283" t="s">
        <v>475</v>
      </c>
      <c r="G66" s="283" t="s">
        <v>451</v>
      </c>
      <c r="H66" s="272" t="s">
        <v>79</v>
      </c>
      <c r="I66" s="272" t="s">
        <v>79</v>
      </c>
      <c r="J66" s="178" t="s">
        <v>452</v>
      </c>
      <c r="K66" s="178" t="s">
        <v>453</v>
      </c>
      <c r="L66" s="169" t="s">
        <v>89</v>
      </c>
      <c r="M66" s="179" t="s">
        <v>476</v>
      </c>
      <c r="N66" s="272" t="s">
        <v>158</v>
      </c>
      <c r="O66" s="307" t="s">
        <v>477</v>
      </c>
      <c r="P66" s="272" t="s">
        <v>160</v>
      </c>
      <c r="Q66" s="272" t="s">
        <v>85</v>
      </c>
      <c r="R66" s="272" t="s">
        <v>86</v>
      </c>
      <c r="S66" s="246" t="s">
        <v>134</v>
      </c>
      <c r="T66" s="254">
        <f>U66</f>
        <v>167963.28</v>
      </c>
      <c r="U66" s="304">
        <f>V66</f>
        <v>167963.28</v>
      </c>
      <c r="V66" s="292">
        <v>167963.28</v>
      </c>
      <c r="W66" s="301">
        <v>0</v>
      </c>
      <c r="X66" s="301">
        <v>0</v>
      </c>
      <c r="Y66" s="301">
        <v>0</v>
      </c>
      <c r="Z66" s="301">
        <v>0</v>
      </c>
      <c r="AA66" s="301">
        <v>0</v>
      </c>
      <c r="AB66" s="303">
        <v>29640.59</v>
      </c>
      <c r="AC66" s="283" t="s">
        <v>87</v>
      </c>
      <c r="AD66" s="283">
        <v>0</v>
      </c>
      <c r="AE66" s="283">
        <f t="shared" ref="AE66" si="19">V66</f>
        <v>167963.28</v>
      </c>
      <c r="AF66" s="283">
        <v>0</v>
      </c>
      <c r="AG66" s="283">
        <v>0</v>
      </c>
      <c r="AH66" s="248" t="s">
        <v>576</v>
      </c>
      <c r="AI66" s="248" t="s">
        <v>577</v>
      </c>
      <c r="AJ66" s="244">
        <v>45621</v>
      </c>
    </row>
    <row r="67" spans="1:36" s="149" customFormat="1" ht="37.5" customHeight="1" thickBot="1" x14ac:dyDescent="0.3">
      <c r="A67" s="148"/>
      <c r="B67" s="297"/>
      <c r="C67" s="273"/>
      <c r="D67" s="273"/>
      <c r="E67" s="300"/>
      <c r="F67" s="300"/>
      <c r="G67" s="300"/>
      <c r="H67" s="247"/>
      <c r="I67" s="247"/>
      <c r="J67" s="176" t="s">
        <v>458</v>
      </c>
      <c r="K67" s="176" t="s">
        <v>459</v>
      </c>
      <c r="L67" s="170" t="s">
        <v>388</v>
      </c>
      <c r="M67" s="177" t="s">
        <v>476</v>
      </c>
      <c r="N67" s="247"/>
      <c r="O67" s="308"/>
      <c r="P67" s="247"/>
      <c r="Q67" s="247"/>
      <c r="R67" s="247"/>
      <c r="S67" s="247"/>
      <c r="T67" s="255"/>
      <c r="U67" s="305"/>
      <c r="V67" s="306"/>
      <c r="W67" s="302"/>
      <c r="X67" s="302"/>
      <c r="Y67" s="302"/>
      <c r="Z67" s="302"/>
      <c r="AA67" s="302"/>
      <c r="AB67" s="253"/>
      <c r="AC67" s="300"/>
      <c r="AD67" s="300"/>
      <c r="AE67" s="300"/>
      <c r="AF67" s="300"/>
      <c r="AG67" s="300"/>
      <c r="AH67" s="249"/>
      <c r="AI67" s="249"/>
      <c r="AJ67" s="245"/>
    </row>
    <row r="68" spans="1:36" ht="42" customHeight="1" x14ac:dyDescent="0.25">
      <c r="A68" s="125"/>
      <c r="B68" s="258" t="s">
        <v>578</v>
      </c>
      <c r="C68" s="246" t="s">
        <v>447</v>
      </c>
      <c r="D68" s="246" t="s">
        <v>448</v>
      </c>
      <c r="E68" s="298" t="s">
        <v>449</v>
      </c>
      <c r="F68" s="298" t="s">
        <v>460</v>
      </c>
      <c r="G68" s="298" t="s">
        <v>451</v>
      </c>
      <c r="H68" s="268" t="s">
        <v>79</v>
      </c>
      <c r="I68" s="268" t="s">
        <v>79</v>
      </c>
      <c r="J68" s="143" t="s">
        <v>452</v>
      </c>
      <c r="K68" s="143" t="s">
        <v>453</v>
      </c>
      <c r="L68" s="130" t="s">
        <v>89</v>
      </c>
      <c r="M68" s="144" t="s">
        <v>461</v>
      </c>
      <c r="N68" s="268" t="s">
        <v>158</v>
      </c>
      <c r="O68" s="295" t="s">
        <v>462</v>
      </c>
      <c r="P68" s="246" t="s">
        <v>160</v>
      </c>
      <c r="Q68" s="246" t="s">
        <v>85</v>
      </c>
      <c r="R68" s="246" t="s">
        <v>86</v>
      </c>
      <c r="S68" s="246" t="s">
        <v>134</v>
      </c>
      <c r="T68" s="266">
        <f>U68+U70</f>
        <v>136000</v>
      </c>
      <c r="U68" s="291">
        <f>V68</f>
        <v>136000</v>
      </c>
      <c r="V68" s="291">
        <v>136000</v>
      </c>
      <c r="W68" s="286">
        <v>0</v>
      </c>
      <c r="X68" s="286">
        <v>0</v>
      </c>
      <c r="Y68" s="286">
        <v>0</v>
      </c>
      <c r="Z68" s="286">
        <v>0</v>
      </c>
      <c r="AA68" s="286">
        <v>0</v>
      </c>
      <c r="AB68" s="266">
        <v>24000</v>
      </c>
      <c r="AC68" s="282" t="s">
        <v>87</v>
      </c>
      <c r="AD68" s="282">
        <v>0</v>
      </c>
      <c r="AE68" s="282">
        <f t="shared" ref="AE68" si="20">V68</f>
        <v>136000</v>
      </c>
      <c r="AF68" s="282">
        <v>0</v>
      </c>
      <c r="AG68" s="282">
        <v>0</v>
      </c>
      <c r="AH68" s="248" t="s">
        <v>576</v>
      </c>
      <c r="AI68" s="248" t="s">
        <v>577</v>
      </c>
      <c r="AJ68" s="244">
        <v>45621</v>
      </c>
    </row>
    <row r="69" spans="1:36" ht="37.5" customHeight="1" x14ac:dyDescent="0.25">
      <c r="A69" s="125"/>
      <c r="B69" s="297"/>
      <c r="C69" s="273"/>
      <c r="D69" s="273"/>
      <c r="E69" s="299"/>
      <c r="F69" s="299"/>
      <c r="G69" s="299"/>
      <c r="H69" s="279"/>
      <c r="I69" s="279"/>
      <c r="J69" s="145" t="s">
        <v>458</v>
      </c>
      <c r="K69" s="145" t="s">
        <v>459</v>
      </c>
      <c r="L69" s="128" t="s">
        <v>388</v>
      </c>
      <c r="M69" s="146" t="s">
        <v>461</v>
      </c>
      <c r="N69" s="279"/>
      <c r="O69" s="296"/>
      <c r="P69" s="273"/>
      <c r="Q69" s="273"/>
      <c r="R69" s="273"/>
      <c r="S69" s="273"/>
      <c r="T69" s="289"/>
      <c r="U69" s="292"/>
      <c r="V69" s="292"/>
      <c r="W69" s="287"/>
      <c r="X69" s="287"/>
      <c r="Y69" s="287"/>
      <c r="Z69" s="287"/>
      <c r="AA69" s="287"/>
      <c r="AB69" s="288"/>
      <c r="AC69" s="283"/>
      <c r="AD69" s="283"/>
      <c r="AE69" s="283"/>
      <c r="AF69" s="283"/>
      <c r="AG69" s="283"/>
      <c r="AH69" s="284"/>
      <c r="AI69" s="284"/>
      <c r="AJ69" s="285"/>
    </row>
    <row r="70" spans="1:36" ht="44.1" customHeight="1" x14ac:dyDescent="0.25">
      <c r="A70" s="125"/>
      <c r="B70" s="297"/>
      <c r="C70" s="273"/>
      <c r="D70" s="273"/>
      <c r="E70" s="278" t="s">
        <v>449</v>
      </c>
      <c r="F70" s="278" t="s">
        <v>463</v>
      </c>
      <c r="G70" s="272" t="s">
        <v>464</v>
      </c>
      <c r="H70" s="278" t="s">
        <v>79</v>
      </c>
      <c r="I70" s="278" t="s">
        <v>79</v>
      </c>
      <c r="J70" s="145" t="s">
        <v>465</v>
      </c>
      <c r="K70" s="145" t="s">
        <v>466</v>
      </c>
      <c r="L70" s="128" t="s">
        <v>156</v>
      </c>
      <c r="M70" s="146" t="s">
        <v>157</v>
      </c>
      <c r="N70" s="278" t="s">
        <v>158</v>
      </c>
      <c r="O70" s="280" t="s">
        <v>462</v>
      </c>
      <c r="P70" s="272" t="s">
        <v>160</v>
      </c>
      <c r="Q70" s="272" t="s">
        <v>85</v>
      </c>
      <c r="R70" s="272" t="s">
        <v>86</v>
      </c>
      <c r="S70" s="272" t="s">
        <v>134</v>
      </c>
      <c r="T70" s="289"/>
      <c r="U70" s="293">
        <f>V70</f>
        <v>0</v>
      </c>
      <c r="V70" s="293">
        <v>0</v>
      </c>
      <c r="W70" s="276">
        <v>0</v>
      </c>
      <c r="X70" s="276">
        <v>0</v>
      </c>
      <c r="Y70" s="276">
        <v>0</v>
      </c>
      <c r="Z70" s="276">
        <v>0</v>
      </c>
      <c r="AA70" s="276">
        <v>0</v>
      </c>
      <c r="AB70" s="276">
        <v>0</v>
      </c>
      <c r="AC70" s="272" t="s">
        <v>161</v>
      </c>
      <c r="AD70" s="272">
        <v>0</v>
      </c>
      <c r="AE70" s="272">
        <f t="shared" ref="AE70" si="21">V70</f>
        <v>0</v>
      </c>
      <c r="AF70" s="272">
        <v>0</v>
      </c>
      <c r="AG70" s="272">
        <v>0</v>
      </c>
      <c r="AH70" s="284"/>
      <c r="AI70" s="284"/>
      <c r="AJ70" s="285"/>
    </row>
    <row r="71" spans="1:36" ht="34.5" customHeight="1" x14ac:dyDescent="0.25">
      <c r="A71" s="125"/>
      <c r="B71" s="297"/>
      <c r="C71" s="273"/>
      <c r="D71" s="273"/>
      <c r="E71" s="279"/>
      <c r="F71" s="279"/>
      <c r="G71" s="273"/>
      <c r="H71" s="279"/>
      <c r="I71" s="279"/>
      <c r="J71" s="145" t="s">
        <v>467</v>
      </c>
      <c r="K71" s="145" t="s">
        <v>468</v>
      </c>
      <c r="L71" s="128" t="s">
        <v>92</v>
      </c>
      <c r="M71" s="146" t="s">
        <v>469</v>
      </c>
      <c r="N71" s="279"/>
      <c r="O71" s="281"/>
      <c r="P71" s="273"/>
      <c r="Q71" s="273"/>
      <c r="R71" s="273"/>
      <c r="S71" s="273"/>
      <c r="T71" s="289"/>
      <c r="U71" s="294"/>
      <c r="V71" s="294"/>
      <c r="W71" s="277"/>
      <c r="X71" s="277"/>
      <c r="Y71" s="277"/>
      <c r="Z71" s="277"/>
      <c r="AA71" s="277"/>
      <c r="AB71" s="277"/>
      <c r="AC71" s="273"/>
      <c r="AD71" s="273"/>
      <c r="AE71" s="273"/>
      <c r="AF71" s="273"/>
      <c r="AG71" s="273"/>
      <c r="AH71" s="284"/>
      <c r="AI71" s="284"/>
      <c r="AJ71" s="285"/>
    </row>
    <row r="72" spans="1:36" ht="44.1" customHeight="1" x14ac:dyDescent="0.25">
      <c r="A72" s="125"/>
      <c r="B72" s="297"/>
      <c r="C72" s="273"/>
      <c r="D72" s="273"/>
      <c r="E72" s="279"/>
      <c r="F72" s="279"/>
      <c r="G72" s="273"/>
      <c r="H72" s="279"/>
      <c r="I72" s="279"/>
      <c r="J72" s="145" t="s">
        <v>470</v>
      </c>
      <c r="K72" s="145" t="s">
        <v>471</v>
      </c>
      <c r="L72" s="128" t="s">
        <v>156</v>
      </c>
      <c r="M72" s="146" t="s">
        <v>157</v>
      </c>
      <c r="N72" s="279"/>
      <c r="O72" s="281"/>
      <c r="P72" s="273"/>
      <c r="Q72" s="273"/>
      <c r="R72" s="273"/>
      <c r="S72" s="273"/>
      <c r="T72" s="289"/>
      <c r="U72" s="294"/>
      <c r="V72" s="294"/>
      <c r="W72" s="277"/>
      <c r="X72" s="277"/>
      <c r="Y72" s="277"/>
      <c r="Z72" s="277"/>
      <c r="AA72" s="277"/>
      <c r="AB72" s="277"/>
      <c r="AC72" s="273"/>
      <c r="AD72" s="273"/>
      <c r="AE72" s="273"/>
      <c r="AF72" s="273"/>
      <c r="AG72" s="273"/>
      <c r="AH72" s="284"/>
      <c r="AI72" s="284"/>
      <c r="AJ72" s="285"/>
    </row>
    <row r="73" spans="1:36" ht="108.95" customHeight="1" thickBot="1" x14ac:dyDescent="0.3">
      <c r="A73" s="125"/>
      <c r="B73" s="259"/>
      <c r="C73" s="247"/>
      <c r="D73" s="247"/>
      <c r="E73" s="269"/>
      <c r="F73" s="269"/>
      <c r="G73" s="247"/>
      <c r="H73" s="269"/>
      <c r="I73" s="269"/>
      <c r="J73" s="147" t="s">
        <v>472</v>
      </c>
      <c r="K73" s="147" t="s">
        <v>473</v>
      </c>
      <c r="L73" s="129" t="s">
        <v>146</v>
      </c>
      <c r="M73" s="171" t="s">
        <v>474</v>
      </c>
      <c r="N73" s="269"/>
      <c r="O73" s="271"/>
      <c r="P73" s="247"/>
      <c r="Q73" s="247"/>
      <c r="R73" s="247"/>
      <c r="S73" s="247"/>
      <c r="T73" s="290"/>
      <c r="U73" s="255"/>
      <c r="V73" s="255"/>
      <c r="W73" s="265"/>
      <c r="X73" s="265"/>
      <c r="Y73" s="265"/>
      <c r="Z73" s="265"/>
      <c r="AA73" s="265"/>
      <c r="AB73" s="265"/>
      <c r="AC73" s="247"/>
      <c r="AD73" s="247"/>
      <c r="AE73" s="247"/>
      <c r="AF73" s="247"/>
      <c r="AG73" s="247"/>
      <c r="AH73" s="249"/>
      <c r="AI73" s="249"/>
      <c r="AJ73" s="245"/>
    </row>
    <row r="74" spans="1:36" ht="52.5" customHeight="1" thickBot="1" x14ac:dyDescent="0.3">
      <c r="A74" s="125"/>
      <c r="B74" s="274" t="s">
        <v>726</v>
      </c>
      <c r="C74" s="268" t="s">
        <v>447</v>
      </c>
      <c r="D74" s="268" t="s">
        <v>448</v>
      </c>
      <c r="E74" s="268" t="s">
        <v>449</v>
      </c>
      <c r="F74" s="268" t="s">
        <v>479</v>
      </c>
      <c r="G74" s="268" t="s">
        <v>451</v>
      </c>
      <c r="H74" s="268" t="s">
        <v>79</v>
      </c>
      <c r="I74" s="268" t="s">
        <v>79</v>
      </c>
      <c r="J74" s="143" t="s">
        <v>452</v>
      </c>
      <c r="K74" s="143" t="s">
        <v>453</v>
      </c>
      <c r="L74" s="130" t="s">
        <v>89</v>
      </c>
      <c r="M74" s="144" t="s">
        <v>727</v>
      </c>
      <c r="N74" s="268" t="s">
        <v>158</v>
      </c>
      <c r="O74" s="270" t="s">
        <v>480</v>
      </c>
      <c r="P74" s="246" t="s">
        <v>160</v>
      </c>
      <c r="Q74" s="246" t="s">
        <v>85</v>
      </c>
      <c r="R74" s="246" t="s">
        <v>86</v>
      </c>
      <c r="S74" s="246" t="s">
        <v>134</v>
      </c>
      <c r="T74" s="254">
        <f>U74</f>
        <v>1929795.37</v>
      </c>
      <c r="U74" s="254">
        <f>V74</f>
        <v>1929795.37</v>
      </c>
      <c r="V74" s="254">
        <v>1929795.37</v>
      </c>
      <c r="W74" s="264">
        <v>0</v>
      </c>
      <c r="X74" s="264">
        <v>0</v>
      </c>
      <c r="Y74" s="264">
        <v>0</v>
      </c>
      <c r="Z74" s="264">
        <v>0</v>
      </c>
      <c r="AA74" s="264">
        <v>0</v>
      </c>
      <c r="AB74" s="266">
        <v>340552.13</v>
      </c>
      <c r="AC74" s="246" t="s">
        <v>87</v>
      </c>
      <c r="AD74" s="246">
        <v>0</v>
      </c>
      <c r="AE74" s="246">
        <f t="shared" ref="AE74" si="22">V74</f>
        <v>1929795.37</v>
      </c>
      <c r="AF74" s="246">
        <v>0</v>
      </c>
      <c r="AG74" s="246">
        <v>0</v>
      </c>
      <c r="AH74" s="260" t="s">
        <v>523</v>
      </c>
      <c r="AI74" s="260" t="s">
        <v>524</v>
      </c>
      <c r="AJ74" s="262">
        <v>45748</v>
      </c>
    </row>
    <row r="75" spans="1:36" ht="52.5" customHeight="1" thickBot="1" x14ac:dyDescent="0.3">
      <c r="A75" s="125"/>
      <c r="B75" s="275"/>
      <c r="C75" s="269"/>
      <c r="D75" s="269"/>
      <c r="E75" s="269"/>
      <c r="F75" s="269"/>
      <c r="G75" s="269"/>
      <c r="H75" s="269"/>
      <c r="I75" s="269"/>
      <c r="J75" s="147" t="s">
        <v>458</v>
      </c>
      <c r="K75" s="147" t="s">
        <v>459</v>
      </c>
      <c r="L75" s="129" t="s">
        <v>388</v>
      </c>
      <c r="M75" s="144" t="s">
        <v>727</v>
      </c>
      <c r="N75" s="269"/>
      <c r="O75" s="271"/>
      <c r="P75" s="247"/>
      <c r="Q75" s="247"/>
      <c r="R75" s="247"/>
      <c r="S75" s="247"/>
      <c r="T75" s="255"/>
      <c r="U75" s="255"/>
      <c r="V75" s="255"/>
      <c r="W75" s="265"/>
      <c r="X75" s="265"/>
      <c r="Y75" s="265"/>
      <c r="Z75" s="265"/>
      <c r="AA75" s="265"/>
      <c r="AB75" s="267"/>
      <c r="AC75" s="247"/>
      <c r="AD75" s="247"/>
      <c r="AE75" s="247"/>
      <c r="AF75" s="247"/>
      <c r="AG75" s="247"/>
      <c r="AH75" s="261"/>
      <c r="AI75" s="261"/>
      <c r="AJ75" s="263"/>
    </row>
    <row r="76" spans="1:36" s="242" customFormat="1" ht="52.5" customHeight="1" x14ac:dyDescent="0.25">
      <c r="A76" s="241"/>
      <c r="B76" s="258" t="s">
        <v>782</v>
      </c>
      <c r="C76" s="246" t="s">
        <v>447</v>
      </c>
      <c r="D76" s="246" t="s">
        <v>448</v>
      </c>
      <c r="E76" s="246" t="s">
        <v>449</v>
      </c>
      <c r="F76" s="246" t="s">
        <v>479</v>
      </c>
      <c r="G76" s="246" t="s">
        <v>451</v>
      </c>
      <c r="H76" s="246" t="s">
        <v>79</v>
      </c>
      <c r="I76" s="246" t="s">
        <v>79</v>
      </c>
      <c r="J76" s="178" t="s">
        <v>467</v>
      </c>
      <c r="K76" s="178" t="s">
        <v>468</v>
      </c>
      <c r="L76" s="169" t="s">
        <v>92</v>
      </c>
      <c r="M76" s="179" t="s">
        <v>469</v>
      </c>
      <c r="N76" s="246" t="s">
        <v>158</v>
      </c>
      <c r="O76" s="256" t="s">
        <v>462</v>
      </c>
      <c r="P76" s="246" t="s">
        <v>160</v>
      </c>
      <c r="Q76" s="246" t="s">
        <v>85</v>
      </c>
      <c r="R76" s="246" t="s">
        <v>86</v>
      </c>
      <c r="S76" s="246" t="s">
        <v>134</v>
      </c>
      <c r="T76" s="254">
        <f>U76</f>
        <v>161500</v>
      </c>
      <c r="U76" s="254">
        <f>V76</f>
        <v>161500</v>
      </c>
      <c r="V76" s="254">
        <v>161500</v>
      </c>
      <c r="W76" s="250">
        <v>0</v>
      </c>
      <c r="X76" s="250">
        <v>0</v>
      </c>
      <c r="Y76" s="250">
        <v>0</v>
      </c>
      <c r="Z76" s="250">
        <v>0</v>
      </c>
      <c r="AA76" s="250">
        <v>0</v>
      </c>
      <c r="AB76" s="252">
        <v>28500</v>
      </c>
      <c r="AC76" s="246" t="s">
        <v>161</v>
      </c>
      <c r="AD76" s="246">
        <v>0</v>
      </c>
      <c r="AE76" s="246">
        <f t="shared" ref="AE76" si="23">V76</f>
        <v>161500</v>
      </c>
      <c r="AF76" s="246">
        <v>0</v>
      </c>
      <c r="AG76" s="246">
        <v>0</v>
      </c>
      <c r="AH76" s="248" t="s">
        <v>748</v>
      </c>
      <c r="AI76" s="248" t="s">
        <v>783</v>
      </c>
      <c r="AJ76" s="244">
        <v>46052</v>
      </c>
    </row>
    <row r="77" spans="1:36" s="242" customFormat="1" ht="52.5" customHeight="1" thickBot="1" x14ac:dyDescent="0.3">
      <c r="A77" s="241"/>
      <c r="B77" s="259"/>
      <c r="C77" s="247"/>
      <c r="D77" s="247"/>
      <c r="E77" s="247"/>
      <c r="F77" s="247"/>
      <c r="G77" s="247"/>
      <c r="H77" s="247"/>
      <c r="I77" s="247"/>
      <c r="J77" s="178" t="s">
        <v>470</v>
      </c>
      <c r="K77" s="178" t="s">
        <v>471</v>
      </c>
      <c r="L77" s="169" t="s">
        <v>156</v>
      </c>
      <c r="M77" s="179" t="s">
        <v>157</v>
      </c>
      <c r="N77" s="247"/>
      <c r="O77" s="257"/>
      <c r="P77" s="247"/>
      <c r="Q77" s="247"/>
      <c r="R77" s="247"/>
      <c r="S77" s="247"/>
      <c r="T77" s="255"/>
      <c r="U77" s="255"/>
      <c r="V77" s="255"/>
      <c r="W77" s="251"/>
      <c r="X77" s="251"/>
      <c r="Y77" s="251"/>
      <c r="Z77" s="251"/>
      <c r="AA77" s="251"/>
      <c r="AB77" s="253"/>
      <c r="AC77" s="247"/>
      <c r="AD77" s="247"/>
      <c r="AE77" s="247"/>
      <c r="AF77" s="247"/>
      <c r="AG77" s="247"/>
      <c r="AH77" s="249"/>
      <c r="AI77" s="249"/>
      <c r="AJ77" s="245"/>
    </row>
  </sheetData>
  <autoFilter ref="B3:O65" xr:uid="{00000000-0001-0000-0500-000000000000}">
    <filterColumn colId="8" showButton="0"/>
    <filterColumn colId="9" showButton="0"/>
    <filterColumn colId="10" showButton="0"/>
  </autoFilter>
  <mergeCells count="676">
    <mergeCell ref="B1:AI1"/>
    <mergeCell ref="B3:B4"/>
    <mergeCell ref="C3:C4"/>
    <mergeCell ref="D3:D4"/>
    <mergeCell ref="E3:E4"/>
    <mergeCell ref="F3:F4"/>
    <mergeCell ref="G3:G4"/>
    <mergeCell ref="H3:H4"/>
    <mergeCell ref="I3:I4"/>
    <mergeCell ref="J3:M3"/>
    <mergeCell ref="AJ3:AJ4"/>
    <mergeCell ref="B6:B25"/>
    <mergeCell ref="C6:C25"/>
    <mergeCell ref="D6:D25"/>
    <mergeCell ref="E6:E25"/>
    <mergeCell ref="F6:F9"/>
    <mergeCell ref="G6:G25"/>
    <mergeCell ref="T3:T4"/>
    <mergeCell ref="U3:U4"/>
    <mergeCell ref="V3:AA3"/>
    <mergeCell ref="AB3:AB4"/>
    <mergeCell ref="AC3:AC4"/>
    <mergeCell ref="AD3:AF3"/>
    <mergeCell ref="N3:N4"/>
    <mergeCell ref="O3:O4"/>
    <mergeCell ref="P3:P4"/>
    <mergeCell ref="Q3:Q4"/>
    <mergeCell ref="R3:R4"/>
    <mergeCell ref="S3:S4"/>
    <mergeCell ref="H6:H9"/>
    <mergeCell ref="I6:I9"/>
    <mergeCell ref="N6:N9"/>
    <mergeCell ref="O6:O9"/>
    <mergeCell ref="P6:P9"/>
    <mergeCell ref="Q6:Q9"/>
    <mergeCell ref="AG3:AG4"/>
    <mergeCell ref="AH3:AH4"/>
    <mergeCell ref="AI3:AI4"/>
    <mergeCell ref="AA6:AA9"/>
    <mergeCell ref="AB6:AB9"/>
    <mergeCell ref="AC6:AC9"/>
    <mergeCell ref="R6:R9"/>
    <mergeCell ref="S6:S9"/>
    <mergeCell ref="T6:T25"/>
    <mergeCell ref="U6:U9"/>
    <mergeCell ref="V6:V9"/>
    <mergeCell ref="W6:W9"/>
    <mergeCell ref="U10:U13"/>
    <mergeCell ref="V10:V13"/>
    <mergeCell ref="W10:W13"/>
    <mergeCell ref="AC10:AC13"/>
    <mergeCell ref="AJ6:AJ25"/>
    <mergeCell ref="F10:F13"/>
    <mergeCell ref="H10:H13"/>
    <mergeCell ref="I10:I13"/>
    <mergeCell ref="N10:N13"/>
    <mergeCell ref="O10:O13"/>
    <mergeCell ref="P10:P13"/>
    <mergeCell ref="Q10:Q13"/>
    <mergeCell ref="R10:R13"/>
    <mergeCell ref="S10:S13"/>
    <mergeCell ref="AD6:AD9"/>
    <mergeCell ref="AE6:AE9"/>
    <mergeCell ref="AF6:AF9"/>
    <mergeCell ref="AG6:AG9"/>
    <mergeCell ref="AH6:AH25"/>
    <mergeCell ref="AI6:AI25"/>
    <mergeCell ref="AD10:AD13"/>
    <mergeCell ref="AE10:AE13"/>
    <mergeCell ref="AF10:AF13"/>
    <mergeCell ref="AG10:AG13"/>
    <mergeCell ref="X6:X9"/>
    <mergeCell ref="Y6:Y9"/>
    <mergeCell ref="Z6:Z9"/>
    <mergeCell ref="I14:I17"/>
    <mergeCell ref="N14:N17"/>
    <mergeCell ref="O14:O17"/>
    <mergeCell ref="P14:P17"/>
    <mergeCell ref="X10:X13"/>
    <mergeCell ref="Y10:Y13"/>
    <mergeCell ref="Z10:Z13"/>
    <mergeCell ref="AA10:AA13"/>
    <mergeCell ref="AB10:AB13"/>
    <mergeCell ref="AD14:AD17"/>
    <mergeCell ref="AE14:AE17"/>
    <mergeCell ref="AF14:AF17"/>
    <mergeCell ref="AG14:AG17"/>
    <mergeCell ref="F18:F21"/>
    <mergeCell ref="H18:H21"/>
    <mergeCell ref="I18:I21"/>
    <mergeCell ref="N18:N21"/>
    <mergeCell ref="O18:O21"/>
    <mergeCell ref="P18:P21"/>
    <mergeCell ref="X14:X17"/>
    <mergeCell ref="Y14:Y17"/>
    <mergeCell ref="Z14:Z17"/>
    <mergeCell ref="AA14:AA17"/>
    <mergeCell ref="AB14:AB17"/>
    <mergeCell ref="AC14:AC17"/>
    <mergeCell ref="Q14:Q17"/>
    <mergeCell ref="R14:R17"/>
    <mergeCell ref="S14:S17"/>
    <mergeCell ref="U14:U17"/>
    <mergeCell ref="V14:V17"/>
    <mergeCell ref="W14:W17"/>
    <mergeCell ref="F14:F17"/>
    <mergeCell ref="H14:H17"/>
    <mergeCell ref="AD18:AD21"/>
    <mergeCell ref="AE18:AE21"/>
    <mergeCell ref="AF18:AF21"/>
    <mergeCell ref="AG18:AG21"/>
    <mergeCell ref="F22:F25"/>
    <mergeCell ref="H22:H25"/>
    <mergeCell ref="I22:I25"/>
    <mergeCell ref="N22:N25"/>
    <mergeCell ref="O22:O25"/>
    <mergeCell ref="P22:P25"/>
    <mergeCell ref="X18:X21"/>
    <mergeCell ref="Y18:Y21"/>
    <mergeCell ref="Z18:Z21"/>
    <mergeCell ref="AA18:AA21"/>
    <mergeCell ref="AB18:AB21"/>
    <mergeCell ref="AC18:AC21"/>
    <mergeCell ref="Q18:Q21"/>
    <mergeCell ref="R18:R21"/>
    <mergeCell ref="S18:S21"/>
    <mergeCell ref="U18:U21"/>
    <mergeCell ref="V18:V21"/>
    <mergeCell ref="W18:W21"/>
    <mergeCell ref="AD22:AD25"/>
    <mergeCell ref="AE22:AE25"/>
    <mergeCell ref="AF22:AF25"/>
    <mergeCell ref="AG22:AG25"/>
    <mergeCell ref="B26:B29"/>
    <mergeCell ref="C26:C29"/>
    <mergeCell ref="D26:D29"/>
    <mergeCell ref="E26:E29"/>
    <mergeCell ref="F26:F29"/>
    <mergeCell ref="G26:G29"/>
    <mergeCell ref="X22:X25"/>
    <mergeCell ref="Y22:Y25"/>
    <mergeCell ref="Z22:Z25"/>
    <mergeCell ref="AA22:AA25"/>
    <mergeCell ref="AB22:AB25"/>
    <mergeCell ref="AC22:AC25"/>
    <mergeCell ref="Q22:Q25"/>
    <mergeCell ref="R22:R25"/>
    <mergeCell ref="S22:S25"/>
    <mergeCell ref="U22:U25"/>
    <mergeCell ref="V22:V25"/>
    <mergeCell ref="W22:W25"/>
    <mergeCell ref="U26:U29"/>
    <mergeCell ref="V26:V29"/>
    <mergeCell ref="W26:W29"/>
    <mergeCell ref="H26:H29"/>
    <mergeCell ref="I26:I29"/>
    <mergeCell ref="N26:N29"/>
    <mergeCell ref="O26:O29"/>
    <mergeCell ref="P26:P29"/>
    <mergeCell ref="Q26:Q29"/>
    <mergeCell ref="Q30:Q31"/>
    <mergeCell ref="R30:R31"/>
    <mergeCell ref="S30:S31"/>
    <mergeCell ref="T30:T39"/>
    <mergeCell ref="O32:O33"/>
    <mergeCell ref="P32:P33"/>
    <mergeCell ref="Q32:Q33"/>
    <mergeCell ref="R32:R33"/>
    <mergeCell ref="AJ26:AJ29"/>
    <mergeCell ref="AD26:AD29"/>
    <mergeCell ref="AE26:AE29"/>
    <mergeCell ref="AF26:AF29"/>
    <mergeCell ref="AG26:AG29"/>
    <mergeCell ref="AH26:AH29"/>
    <mergeCell ref="AI26:AI29"/>
    <mergeCell ref="X26:X29"/>
    <mergeCell ref="Y26:Y29"/>
    <mergeCell ref="Z26:Z29"/>
    <mergeCell ref="AA26:AA29"/>
    <mergeCell ref="AB26:AB29"/>
    <mergeCell ref="AC26:AC29"/>
    <mergeCell ref="R26:R29"/>
    <mergeCell ref="S26:S29"/>
    <mergeCell ref="T26:T29"/>
    <mergeCell ref="AG30:AG31"/>
    <mergeCell ref="AH30:AH39"/>
    <mergeCell ref="AI30:AI39"/>
    <mergeCell ref="AJ30:AJ39"/>
    <mergeCell ref="E32:E33"/>
    <mergeCell ref="F32:F33"/>
    <mergeCell ref="G32:G33"/>
    <mergeCell ref="H32:H33"/>
    <mergeCell ref="I32:I33"/>
    <mergeCell ref="N32:N33"/>
    <mergeCell ref="AA30:AA31"/>
    <mergeCell ref="AB30:AB31"/>
    <mergeCell ref="AC30:AC31"/>
    <mergeCell ref="AD30:AD31"/>
    <mergeCell ref="AE30:AE31"/>
    <mergeCell ref="AF30:AF31"/>
    <mergeCell ref="U30:U31"/>
    <mergeCell ref="V30:V31"/>
    <mergeCell ref="W30:W31"/>
    <mergeCell ref="X30:X31"/>
    <mergeCell ref="Y30:Y31"/>
    <mergeCell ref="Z30:Z31"/>
    <mergeCell ref="O30:O31"/>
    <mergeCell ref="P30:P31"/>
    <mergeCell ref="AF32:AF33"/>
    <mergeCell ref="AG32:AG33"/>
    <mergeCell ref="E34:E37"/>
    <mergeCell ref="F34:F37"/>
    <mergeCell ref="G34:G37"/>
    <mergeCell ref="H34:H37"/>
    <mergeCell ref="I34:I37"/>
    <mergeCell ref="N34:N37"/>
    <mergeCell ref="O34:O37"/>
    <mergeCell ref="P34:P37"/>
    <mergeCell ref="Z32:Z33"/>
    <mergeCell ref="AA32:AA33"/>
    <mergeCell ref="AB32:AB33"/>
    <mergeCell ref="AC32:AC33"/>
    <mergeCell ref="AD32:AD33"/>
    <mergeCell ref="AE32:AE33"/>
    <mergeCell ref="S32:S33"/>
    <mergeCell ref="U32:U33"/>
    <mergeCell ref="V32:V33"/>
    <mergeCell ref="W32:W33"/>
    <mergeCell ref="X32:X33"/>
    <mergeCell ref="Y32:Y33"/>
    <mergeCell ref="AD34:AD37"/>
    <mergeCell ref="AE34:AE37"/>
    <mergeCell ref="AF34:AF37"/>
    <mergeCell ref="AG34:AG37"/>
    <mergeCell ref="E38:E39"/>
    <mergeCell ref="F38:F39"/>
    <mergeCell ref="G38:G39"/>
    <mergeCell ref="H38:H39"/>
    <mergeCell ref="I38:I39"/>
    <mergeCell ref="N38:N39"/>
    <mergeCell ref="X34:X37"/>
    <mergeCell ref="Y34:Y37"/>
    <mergeCell ref="Z34:Z37"/>
    <mergeCell ref="AA34:AA37"/>
    <mergeCell ref="AB34:AB37"/>
    <mergeCell ref="AC34:AC37"/>
    <mergeCell ref="Q34:Q37"/>
    <mergeCell ref="R34:R37"/>
    <mergeCell ref="S34:S37"/>
    <mergeCell ref="U34:U37"/>
    <mergeCell ref="V34:V37"/>
    <mergeCell ref="W34:W37"/>
    <mergeCell ref="AE38:AE39"/>
    <mergeCell ref="AF38:AF39"/>
    <mergeCell ref="AG38:AG39"/>
    <mergeCell ref="V38:V39"/>
    <mergeCell ref="W38:W39"/>
    <mergeCell ref="X38:X39"/>
    <mergeCell ref="Y38:Y39"/>
    <mergeCell ref="Z38:Z39"/>
    <mergeCell ref="AA38:AA39"/>
    <mergeCell ref="B40:B41"/>
    <mergeCell ref="C40:C41"/>
    <mergeCell ref="D40:D41"/>
    <mergeCell ref="E40:E41"/>
    <mergeCell ref="F40:F41"/>
    <mergeCell ref="G40:G41"/>
    <mergeCell ref="AB38:AB39"/>
    <mergeCell ref="AC38:AC39"/>
    <mergeCell ref="AD38:AD39"/>
    <mergeCell ref="O38:O39"/>
    <mergeCell ref="P38:P39"/>
    <mergeCell ref="Q38:Q39"/>
    <mergeCell ref="R38:R39"/>
    <mergeCell ref="S38:S39"/>
    <mergeCell ref="U38:U39"/>
    <mergeCell ref="B30:B39"/>
    <mergeCell ref="C30:C39"/>
    <mergeCell ref="D30:D39"/>
    <mergeCell ref="E30:E31"/>
    <mergeCell ref="F30:F31"/>
    <mergeCell ref="G30:G31"/>
    <mergeCell ref="H30:H31"/>
    <mergeCell ref="I30:I31"/>
    <mergeCell ref="N30:N31"/>
    <mergeCell ref="AB40:AB41"/>
    <mergeCell ref="AC40:AC41"/>
    <mergeCell ref="R40:R41"/>
    <mergeCell ref="S40:S41"/>
    <mergeCell ref="T40:T41"/>
    <mergeCell ref="U40:U41"/>
    <mergeCell ref="V40:V41"/>
    <mergeCell ref="W40:W41"/>
    <mergeCell ref="H40:H41"/>
    <mergeCell ref="I40:I41"/>
    <mergeCell ref="N40:N41"/>
    <mergeCell ref="O40:O41"/>
    <mergeCell ref="P40:P41"/>
    <mergeCell ref="Q40:Q41"/>
    <mergeCell ref="Q42:Q45"/>
    <mergeCell ref="R42:R45"/>
    <mergeCell ref="S42:S45"/>
    <mergeCell ref="T42:T45"/>
    <mergeCell ref="AJ40:AJ41"/>
    <mergeCell ref="B42:B45"/>
    <mergeCell ref="C42:C45"/>
    <mergeCell ref="D42:D45"/>
    <mergeCell ref="E42:E45"/>
    <mergeCell ref="F42:F45"/>
    <mergeCell ref="G42:G45"/>
    <mergeCell ref="H42:H45"/>
    <mergeCell ref="I42:I45"/>
    <mergeCell ref="N42:N45"/>
    <mergeCell ref="AD40:AD41"/>
    <mergeCell ref="AE40:AE41"/>
    <mergeCell ref="AF40:AF41"/>
    <mergeCell ref="AG40:AG41"/>
    <mergeCell ref="AH40:AH41"/>
    <mergeCell ref="AI40:AI41"/>
    <mergeCell ref="X40:X41"/>
    <mergeCell ref="Y40:Y41"/>
    <mergeCell ref="Z40:Z41"/>
    <mergeCell ref="AA40:AA41"/>
    <mergeCell ref="AG42:AG45"/>
    <mergeCell ref="AH42:AH45"/>
    <mergeCell ref="AI42:AI45"/>
    <mergeCell ref="AJ42:AJ45"/>
    <mergeCell ref="A46:A49"/>
    <mergeCell ref="B46:B49"/>
    <mergeCell ref="C46:C49"/>
    <mergeCell ref="D46:D49"/>
    <mergeCell ref="E46:E49"/>
    <mergeCell ref="F46:F49"/>
    <mergeCell ref="AA42:AA45"/>
    <mergeCell ref="AB42:AB45"/>
    <mergeCell ref="AC42:AC45"/>
    <mergeCell ref="AD42:AD45"/>
    <mergeCell ref="AE42:AE45"/>
    <mergeCell ref="AF42:AF45"/>
    <mergeCell ref="U42:U45"/>
    <mergeCell ref="V42:V45"/>
    <mergeCell ref="W42:W45"/>
    <mergeCell ref="X42:X45"/>
    <mergeCell ref="Y42:Y45"/>
    <mergeCell ref="Z42:Z45"/>
    <mergeCell ref="O42:O45"/>
    <mergeCell ref="P42:P45"/>
    <mergeCell ref="AA46:AA49"/>
    <mergeCell ref="AB46:AB49"/>
    <mergeCell ref="Q46:Q49"/>
    <mergeCell ref="R46:R49"/>
    <mergeCell ref="S46:S49"/>
    <mergeCell ref="T46:T49"/>
    <mergeCell ref="U46:U49"/>
    <mergeCell ref="V46:V49"/>
    <mergeCell ref="G46:G49"/>
    <mergeCell ref="H46:H49"/>
    <mergeCell ref="I46:I49"/>
    <mergeCell ref="N46:N49"/>
    <mergeCell ref="O46:O49"/>
    <mergeCell ref="P46:P49"/>
    <mergeCell ref="P50:P53"/>
    <mergeCell ref="Q50:Q53"/>
    <mergeCell ref="R50:R53"/>
    <mergeCell ref="S50:S53"/>
    <mergeCell ref="AI46:AI49"/>
    <mergeCell ref="AJ46:AJ49"/>
    <mergeCell ref="B50:B53"/>
    <mergeCell ref="C50:C53"/>
    <mergeCell ref="D50:D53"/>
    <mergeCell ref="E50:E53"/>
    <mergeCell ref="F50:F53"/>
    <mergeCell ref="G50:G53"/>
    <mergeCell ref="H50:H53"/>
    <mergeCell ref="I50:I53"/>
    <mergeCell ref="AC46:AC49"/>
    <mergeCell ref="AD46:AD49"/>
    <mergeCell ref="AE46:AE49"/>
    <mergeCell ref="AF46:AF49"/>
    <mergeCell ref="AG46:AG49"/>
    <mergeCell ref="AH46:AH49"/>
    <mergeCell ref="W46:W49"/>
    <mergeCell ref="X46:X49"/>
    <mergeCell ref="Y46:Y49"/>
    <mergeCell ref="Z46:Z49"/>
    <mergeCell ref="AF50:AF53"/>
    <mergeCell ref="AG50:AG53"/>
    <mergeCell ref="AH50:AH53"/>
    <mergeCell ref="AI50:AI53"/>
    <mergeCell ref="AJ50:AJ53"/>
    <mergeCell ref="B54:B57"/>
    <mergeCell ref="C54:C57"/>
    <mergeCell ref="D54:D57"/>
    <mergeCell ref="E54:E57"/>
    <mergeCell ref="F54:F57"/>
    <mergeCell ref="Z50:Z53"/>
    <mergeCell ref="AA50:AA53"/>
    <mergeCell ref="AB50:AB53"/>
    <mergeCell ref="AC50:AC53"/>
    <mergeCell ref="AD50:AD53"/>
    <mergeCell ref="AE50:AE53"/>
    <mergeCell ref="T50:T53"/>
    <mergeCell ref="U50:U53"/>
    <mergeCell ref="V50:V53"/>
    <mergeCell ref="W50:W53"/>
    <mergeCell ref="X50:X53"/>
    <mergeCell ref="Y50:Y53"/>
    <mergeCell ref="N50:N53"/>
    <mergeCell ref="O50:O53"/>
    <mergeCell ref="AA54:AA57"/>
    <mergeCell ref="AB54:AB57"/>
    <mergeCell ref="Q54:Q57"/>
    <mergeCell ref="R54:R57"/>
    <mergeCell ref="S54:S57"/>
    <mergeCell ref="T54:T57"/>
    <mergeCell ref="U54:U57"/>
    <mergeCell ref="V54:V57"/>
    <mergeCell ref="G54:G57"/>
    <mergeCell ref="H54:H57"/>
    <mergeCell ref="I54:I57"/>
    <mergeCell ref="N54:N57"/>
    <mergeCell ref="O54:O57"/>
    <mergeCell ref="P54:P57"/>
    <mergeCell ref="P58:P61"/>
    <mergeCell ref="Q58:Q61"/>
    <mergeCell ref="R58:R61"/>
    <mergeCell ref="S58:S61"/>
    <mergeCell ref="AI54:AI57"/>
    <mergeCell ref="AJ54:AJ57"/>
    <mergeCell ref="B58:B61"/>
    <mergeCell ref="C58:C61"/>
    <mergeCell ref="D58:D61"/>
    <mergeCell ref="E58:E61"/>
    <mergeCell ref="F58:F61"/>
    <mergeCell ref="G58:G61"/>
    <mergeCell ref="H58:H61"/>
    <mergeCell ref="I58:I61"/>
    <mergeCell ref="AC54:AC57"/>
    <mergeCell ref="AD54:AD57"/>
    <mergeCell ref="AE54:AE57"/>
    <mergeCell ref="AF54:AF57"/>
    <mergeCell ref="AG54:AG57"/>
    <mergeCell ref="AH54:AH57"/>
    <mergeCell ref="W54:W57"/>
    <mergeCell ref="X54:X57"/>
    <mergeCell ref="Y54:Y57"/>
    <mergeCell ref="Z54:Z57"/>
    <mergeCell ref="AF58:AF61"/>
    <mergeCell ref="AG58:AG61"/>
    <mergeCell ref="AH58:AH61"/>
    <mergeCell ref="AI58:AI61"/>
    <mergeCell ref="AJ58:AJ61"/>
    <mergeCell ref="B62:B63"/>
    <mergeCell ref="C62:C63"/>
    <mergeCell ref="D62:D63"/>
    <mergeCell ref="E62:E63"/>
    <mergeCell ref="F62:F63"/>
    <mergeCell ref="Z58:Z61"/>
    <mergeCell ref="AA58:AA61"/>
    <mergeCell ref="AB58:AB61"/>
    <mergeCell ref="AC58:AC61"/>
    <mergeCell ref="AD58:AD61"/>
    <mergeCell ref="AE58:AE61"/>
    <mergeCell ref="T58:T61"/>
    <mergeCell ref="U58:U61"/>
    <mergeCell ref="V58:V61"/>
    <mergeCell ref="W58:W61"/>
    <mergeCell ref="X58:X61"/>
    <mergeCell ref="Y58:Y61"/>
    <mergeCell ref="N58:N61"/>
    <mergeCell ref="O58:O61"/>
    <mergeCell ref="S62:S63"/>
    <mergeCell ref="T62:T63"/>
    <mergeCell ref="U62:U63"/>
    <mergeCell ref="V62:V63"/>
    <mergeCell ref="G62:G63"/>
    <mergeCell ref="H62:H63"/>
    <mergeCell ref="I62:I63"/>
    <mergeCell ref="N62:N63"/>
    <mergeCell ref="O62:O63"/>
    <mergeCell ref="P62:P63"/>
    <mergeCell ref="AI62:AI63"/>
    <mergeCell ref="AJ62:AJ63"/>
    <mergeCell ref="B64:B65"/>
    <mergeCell ref="C64:C65"/>
    <mergeCell ref="D64:D65"/>
    <mergeCell ref="E64:E65"/>
    <mergeCell ref="F64:F65"/>
    <mergeCell ref="G64:G65"/>
    <mergeCell ref="H64:H65"/>
    <mergeCell ref="I64:I65"/>
    <mergeCell ref="AC62:AC63"/>
    <mergeCell ref="AD62:AD63"/>
    <mergeCell ref="AE62:AE63"/>
    <mergeCell ref="AF62:AF63"/>
    <mergeCell ref="AG62:AG63"/>
    <mergeCell ref="AH62:AH63"/>
    <mergeCell ref="W62:W63"/>
    <mergeCell ref="X62:X63"/>
    <mergeCell ref="Y62:Y63"/>
    <mergeCell ref="Z62:Z63"/>
    <mergeCell ref="AA62:AA63"/>
    <mergeCell ref="AB62:AB63"/>
    <mergeCell ref="Q62:Q63"/>
    <mergeCell ref="R62:R63"/>
    <mergeCell ref="AI64:AI65"/>
    <mergeCell ref="AJ64:AJ65"/>
    <mergeCell ref="B66:B67"/>
    <mergeCell ref="C66:C67"/>
    <mergeCell ref="D66:D67"/>
    <mergeCell ref="E66:E67"/>
    <mergeCell ref="F66:F67"/>
    <mergeCell ref="Z64:Z65"/>
    <mergeCell ref="AA64:AA65"/>
    <mergeCell ref="AB64:AB65"/>
    <mergeCell ref="AC64:AC65"/>
    <mergeCell ref="AD64:AD65"/>
    <mergeCell ref="AE64:AE65"/>
    <mergeCell ref="T64:T65"/>
    <mergeCell ref="U64:U65"/>
    <mergeCell ref="V64:V65"/>
    <mergeCell ref="W64:W65"/>
    <mergeCell ref="X64:X65"/>
    <mergeCell ref="Y64:Y65"/>
    <mergeCell ref="N64:N65"/>
    <mergeCell ref="O64:O65"/>
    <mergeCell ref="P64:P65"/>
    <mergeCell ref="Q64:Q65"/>
    <mergeCell ref="R64:R65"/>
    <mergeCell ref="G66:G67"/>
    <mergeCell ref="H66:H67"/>
    <mergeCell ref="I66:I67"/>
    <mergeCell ref="N66:N67"/>
    <mergeCell ref="O66:O67"/>
    <mergeCell ref="P66:P67"/>
    <mergeCell ref="AF64:AF65"/>
    <mergeCell ref="AG64:AG65"/>
    <mergeCell ref="AH64:AH65"/>
    <mergeCell ref="S64:S65"/>
    <mergeCell ref="Y66:Y67"/>
    <mergeCell ref="Z66:Z67"/>
    <mergeCell ref="AA66:AA67"/>
    <mergeCell ref="AB66:AB67"/>
    <mergeCell ref="Q66:Q67"/>
    <mergeCell ref="R66:R67"/>
    <mergeCell ref="S66:S67"/>
    <mergeCell ref="T66:T67"/>
    <mergeCell ref="U66:U67"/>
    <mergeCell ref="V66:V67"/>
    <mergeCell ref="N68:N69"/>
    <mergeCell ref="O68:O69"/>
    <mergeCell ref="P68:P69"/>
    <mergeCell ref="Q68:Q69"/>
    <mergeCell ref="R68:R69"/>
    <mergeCell ref="S68:S69"/>
    <mergeCell ref="AI66:AI67"/>
    <mergeCell ref="AJ66:AJ67"/>
    <mergeCell ref="B68:B73"/>
    <mergeCell ref="C68:C73"/>
    <mergeCell ref="D68:D73"/>
    <mergeCell ref="E68:E69"/>
    <mergeCell ref="F68:F69"/>
    <mergeCell ref="G68:G69"/>
    <mergeCell ref="H68:H69"/>
    <mergeCell ref="I68:I69"/>
    <mergeCell ref="AC66:AC67"/>
    <mergeCell ref="AD66:AD67"/>
    <mergeCell ref="AE66:AE67"/>
    <mergeCell ref="AF66:AF67"/>
    <mergeCell ref="AG66:AG67"/>
    <mergeCell ref="AH66:AH67"/>
    <mergeCell ref="W66:W67"/>
    <mergeCell ref="X66:X67"/>
    <mergeCell ref="AF68:AF69"/>
    <mergeCell ref="AG68:AG69"/>
    <mergeCell ref="AH68:AH73"/>
    <mergeCell ref="AI68:AI73"/>
    <mergeCell ref="AJ68:AJ73"/>
    <mergeCell ref="E70:E73"/>
    <mergeCell ref="F70:F73"/>
    <mergeCell ref="G70:G73"/>
    <mergeCell ref="H70:H73"/>
    <mergeCell ref="I70:I73"/>
    <mergeCell ref="Z68:Z69"/>
    <mergeCell ref="AA68:AA69"/>
    <mergeCell ref="AB68:AB69"/>
    <mergeCell ref="AC68:AC69"/>
    <mergeCell ref="AD68:AD69"/>
    <mergeCell ref="AE68:AE69"/>
    <mergeCell ref="T68:T73"/>
    <mergeCell ref="U68:U69"/>
    <mergeCell ref="V68:V69"/>
    <mergeCell ref="W68:W69"/>
    <mergeCell ref="X68:X69"/>
    <mergeCell ref="Y68:Y69"/>
    <mergeCell ref="U70:U73"/>
    <mergeCell ref="V70:V73"/>
    <mergeCell ref="AE70:AE73"/>
    <mergeCell ref="AF70:AF73"/>
    <mergeCell ref="AG70:AG73"/>
    <mergeCell ref="B74:B75"/>
    <mergeCell ref="C74:C75"/>
    <mergeCell ref="D74:D75"/>
    <mergeCell ref="E74:E75"/>
    <mergeCell ref="F74:F75"/>
    <mergeCell ref="G74:G75"/>
    <mergeCell ref="H74:H75"/>
    <mergeCell ref="Y70:Y73"/>
    <mergeCell ref="Z70:Z73"/>
    <mergeCell ref="AA70:AA73"/>
    <mergeCell ref="AB70:AB73"/>
    <mergeCell ref="AC70:AC73"/>
    <mergeCell ref="AD70:AD73"/>
    <mergeCell ref="N70:N73"/>
    <mergeCell ref="O70:O73"/>
    <mergeCell ref="P70:P73"/>
    <mergeCell ref="Q70:Q73"/>
    <mergeCell ref="R70:R73"/>
    <mergeCell ref="S70:S73"/>
    <mergeCell ref="W70:W73"/>
    <mergeCell ref="X70:X73"/>
    <mergeCell ref="AH74:AH75"/>
    <mergeCell ref="AI74:AI75"/>
    <mergeCell ref="AJ74:AJ75"/>
    <mergeCell ref="Y74:Y75"/>
    <mergeCell ref="Z74:Z75"/>
    <mergeCell ref="AA74:AA75"/>
    <mergeCell ref="AB74:AB75"/>
    <mergeCell ref="AC74:AC75"/>
    <mergeCell ref="AD74:AD75"/>
    <mergeCell ref="B76:B77"/>
    <mergeCell ref="C76:C77"/>
    <mergeCell ref="D76:D77"/>
    <mergeCell ref="E76:E77"/>
    <mergeCell ref="F76:F77"/>
    <mergeCell ref="G76:G77"/>
    <mergeCell ref="AE74:AE75"/>
    <mergeCell ref="AF74:AF75"/>
    <mergeCell ref="AG74:AG75"/>
    <mergeCell ref="S74:S75"/>
    <mergeCell ref="T74:T75"/>
    <mergeCell ref="U74:U75"/>
    <mergeCell ref="V74:V75"/>
    <mergeCell ref="W74:W75"/>
    <mergeCell ref="X74:X75"/>
    <mergeCell ref="I74:I75"/>
    <mergeCell ref="N74:N75"/>
    <mergeCell ref="O74:O75"/>
    <mergeCell ref="P74:P75"/>
    <mergeCell ref="Q74:Q75"/>
    <mergeCell ref="R74:R75"/>
    <mergeCell ref="R76:R77"/>
    <mergeCell ref="S76:S77"/>
    <mergeCell ref="T76:T77"/>
    <mergeCell ref="U76:U77"/>
    <mergeCell ref="V76:V77"/>
    <mergeCell ref="W76:W77"/>
    <mergeCell ref="H76:H77"/>
    <mergeCell ref="I76:I77"/>
    <mergeCell ref="N76:N77"/>
    <mergeCell ref="O76:O77"/>
    <mergeCell ref="P76:P77"/>
    <mergeCell ref="Q76:Q77"/>
    <mergeCell ref="AJ76:AJ77"/>
    <mergeCell ref="AD76:AD77"/>
    <mergeCell ref="AE76:AE77"/>
    <mergeCell ref="AF76:AF77"/>
    <mergeCell ref="AG76:AG77"/>
    <mergeCell ref="AH76:AH77"/>
    <mergeCell ref="AI76:AI77"/>
    <mergeCell ref="X76:X77"/>
    <mergeCell ref="Y76:Y77"/>
    <mergeCell ref="Z76:Z77"/>
    <mergeCell ref="AA76:AA77"/>
    <mergeCell ref="AB76:AB77"/>
    <mergeCell ref="AC76:AC77"/>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14"/>
  <sheetViews>
    <sheetView workbookViewId="0"/>
  </sheetViews>
  <sheetFormatPr defaultRowHeight="15" x14ac:dyDescent="0.25"/>
  <cols>
    <col min="1" max="1" width="5" customWidth="1"/>
    <col min="2" max="2" width="21" customWidth="1"/>
    <col min="3" max="3" width="17.7109375" customWidth="1"/>
    <col min="4" max="5" width="13.7109375" customWidth="1"/>
    <col min="6" max="6" width="18.28515625" customWidth="1"/>
    <col min="7" max="7" width="50.28515625" customWidth="1"/>
    <col min="8" max="8" width="14.7109375" customWidth="1"/>
    <col min="9" max="9" width="13.7109375" customWidth="1"/>
    <col min="10" max="10" width="12.7109375" customWidth="1"/>
    <col min="11" max="14" width="10.5703125" customWidth="1"/>
    <col min="15" max="16" width="15.7109375" customWidth="1"/>
    <col min="17" max="17" width="18.5703125" customWidth="1"/>
    <col min="18" max="18" width="15.7109375" customWidth="1"/>
    <col min="19" max="21" width="14" customWidth="1"/>
    <col min="22" max="22" width="10" customWidth="1"/>
    <col min="23" max="23" width="11.28515625" customWidth="1"/>
    <col min="24" max="24" width="10" customWidth="1"/>
    <col min="25" max="25" width="11.7109375" customWidth="1"/>
    <col min="26" max="27" width="12.28515625" customWidth="1"/>
    <col min="28" max="29" width="11.28515625" customWidth="1"/>
    <col min="30" max="30" width="12.28515625" customWidth="1"/>
    <col min="31" max="33" width="11.28515625" customWidth="1"/>
    <col min="34" max="34" width="24.28515625" customWidth="1"/>
    <col min="35" max="35" width="19.42578125" customWidth="1"/>
    <col min="36" max="36" width="10.42578125" customWidth="1"/>
  </cols>
  <sheetData>
    <row r="1" spans="1:36" x14ac:dyDescent="0.25">
      <c r="A1" s="1"/>
      <c r="B1" s="382" t="s">
        <v>40</v>
      </c>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c r="AF1" s="382"/>
      <c r="AG1" s="382"/>
      <c r="AH1" s="382"/>
      <c r="AI1" s="382"/>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x14ac:dyDescent="0.25">
      <c r="A3" s="1"/>
      <c r="B3" s="360" t="s">
        <v>0</v>
      </c>
      <c r="C3" s="360" t="s">
        <v>1</v>
      </c>
      <c r="D3" s="360" t="s">
        <v>28</v>
      </c>
      <c r="E3" s="360" t="s">
        <v>29</v>
      </c>
      <c r="F3" s="360" t="s">
        <v>30</v>
      </c>
      <c r="G3" s="360" t="s">
        <v>3</v>
      </c>
      <c r="H3" s="360" t="s">
        <v>4</v>
      </c>
      <c r="I3" s="360" t="s">
        <v>5</v>
      </c>
      <c r="J3" s="366" t="s">
        <v>6</v>
      </c>
      <c r="K3" s="366"/>
      <c r="L3" s="366"/>
      <c r="M3" s="366"/>
      <c r="N3" s="358" t="s">
        <v>47</v>
      </c>
      <c r="O3" s="360" t="s">
        <v>31</v>
      </c>
      <c r="P3" s="372" t="s">
        <v>42</v>
      </c>
      <c r="Q3" s="372" t="s">
        <v>32</v>
      </c>
      <c r="R3" s="372" t="s">
        <v>37</v>
      </c>
      <c r="S3" s="372" t="s">
        <v>33</v>
      </c>
      <c r="T3" s="360" t="s">
        <v>55</v>
      </c>
      <c r="U3" s="360" t="s">
        <v>57</v>
      </c>
      <c r="V3" s="366" t="s">
        <v>59</v>
      </c>
      <c r="W3" s="366"/>
      <c r="X3" s="366"/>
      <c r="Y3" s="366"/>
      <c r="Z3" s="366"/>
      <c r="AA3" s="366"/>
      <c r="AB3" s="360" t="s">
        <v>69</v>
      </c>
      <c r="AC3" s="367" t="s">
        <v>75</v>
      </c>
      <c r="AD3" s="369" t="s">
        <v>77</v>
      </c>
      <c r="AE3" s="370"/>
      <c r="AF3" s="371"/>
      <c r="AG3" s="358" t="s">
        <v>27</v>
      </c>
      <c r="AH3" s="358" t="s">
        <v>36</v>
      </c>
      <c r="AI3" s="360" t="s">
        <v>34</v>
      </c>
      <c r="AJ3" s="358" t="s">
        <v>35</v>
      </c>
    </row>
    <row r="4" spans="1:36" ht="127.5" x14ac:dyDescent="0.25">
      <c r="A4" s="1"/>
      <c r="B4" s="360"/>
      <c r="C4" s="360"/>
      <c r="D4" s="360"/>
      <c r="E4" s="360"/>
      <c r="F4" s="360"/>
      <c r="G4" s="360"/>
      <c r="H4" s="360"/>
      <c r="I4" s="360"/>
      <c r="J4" s="3" t="s">
        <v>7</v>
      </c>
      <c r="K4" s="3" t="s">
        <v>8</v>
      </c>
      <c r="L4" s="3" t="s">
        <v>9</v>
      </c>
      <c r="M4" s="11" t="s">
        <v>10</v>
      </c>
      <c r="N4" s="359"/>
      <c r="O4" s="360"/>
      <c r="P4" s="372"/>
      <c r="Q4" s="372"/>
      <c r="R4" s="372"/>
      <c r="S4" s="372"/>
      <c r="T4" s="360"/>
      <c r="U4" s="360"/>
      <c r="V4" s="3" t="s">
        <v>61</v>
      </c>
      <c r="W4" s="3" t="s">
        <v>62</v>
      </c>
      <c r="X4" s="3" t="s">
        <v>15</v>
      </c>
      <c r="Y4" s="3" t="s">
        <v>63</v>
      </c>
      <c r="Z4" s="3" t="s">
        <v>60</v>
      </c>
      <c r="AA4" s="3" t="s">
        <v>25</v>
      </c>
      <c r="AB4" s="360"/>
      <c r="AC4" s="368"/>
      <c r="AD4" s="3" t="s">
        <v>16</v>
      </c>
      <c r="AE4" s="3" t="s">
        <v>17</v>
      </c>
      <c r="AF4" s="3" t="s">
        <v>26</v>
      </c>
      <c r="AG4" s="359"/>
      <c r="AH4" s="359"/>
      <c r="AI4" s="360"/>
      <c r="AJ4" s="359"/>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360" x14ac:dyDescent="0.2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2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2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2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25">
      <c r="A14" s="1"/>
      <c r="B14" s="374" t="s">
        <v>24</v>
      </c>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row>
  </sheetData>
  <mergeCells count="27">
    <mergeCell ref="AJ3:AJ4"/>
    <mergeCell ref="B14:AJ14"/>
    <mergeCell ref="T3:T4"/>
    <mergeCell ref="U3:U4"/>
    <mergeCell ref="V3:AA3"/>
    <mergeCell ref="AB3:AB4"/>
    <mergeCell ref="AC3:AC4"/>
    <mergeCell ref="AD3:AF3"/>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 ref="AG3:AG4"/>
    <mergeCell ref="AH3:AH4"/>
    <mergeCell ref="AI3:AI4"/>
  </mergeCells>
  <dataValidations count="1">
    <dataValidation type="list" allowBlank="1" showInputMessage="1" showErrorMessage="1" sqref="P7:S7" xr:uid="{00000000-0002-0000-0600-000000000000}">
      <formula1>#REF!</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ŠMSM</vt:lpstr>
      <vt:lpstr>SM</vt:lpstr>
      <vt:lpstr>AM</vt:lpstr>
      <vt:lpstr>VRM</vt:lpstr>
      <vt:lpstr>SADM</vt:lpstr>
      <vt:lpstr>SAM</vt:lpstr>
      <vt:lpstr>JUNGTINIAI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Maniuškina</dc:creator>
  <cp:lastModifiedBy>Urtė Morozovaitė</cp:lastModifiedBy>
  <cp:lastPrinted>2022-12-22T14:53:05Z</cp:lastPrinted>
  <dcterms:created xsi:type="dcterms:W3CDTF">2022-12-16T11:51:22Z</dcterms:created>
  <dcterms:modified xsi:type="dcterms:W3CDTF">2026-09-17T07:40:03Z</dcterms:modified>
</cp:coreProperties>
</file>