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B318FA3D-CDCB-4528-8C8B-21FBCD3EF8C5}" xr6:coauthVersionLast="47" xr6:coauthVersionMax="47" xr10:uidLastSave="{00000000-0000-0000-0000-000000000000}"/>
  <bookViews>
    <workbookView xWindow="-120" yWindow="-120" windowWidth="29040" windowHeight="15720" activeTab="1" xr2:uid="{00000000-000D-0000-FFFF-FFFF00000000}"/>
  </bookViews>
  <sheets>
    <sheet name="ŠMSM" sheetId="15" r:id="rId1"/>
    <sheet name="AM" sheetId="42" r:id="rId2"/>
    <sheet name="SM" sheetId="40" r:id="rId3"/>
    <sheet name="SADM" sheetId="39" r:id="rId4"/>
    <sheet name="VRM" sheetId="41" r:id="rId5"/>
    <sheet name="SAM" sheetId="22" r:id="rId6"/>
    <sheet name="JUNGTINIAI" sheetId="7" r:id="rId7"/>
  </sheets>
  <definedNames>
    <definedName name="_xlnm._FilterDatabase" localSheetId="4" hidden="1">VRM!$B$3:$AJ$4</definedName>
    <definedName name="_xlnm.Print_Area" localSheetId="0">ŠMSM!$A$1:$AI$60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93" i="41" l="1"/>
  <c r="AE90" i="41"/>
  <c r="T87" i="41"/>
  <c r="AE85" i="41"/>
  <c r="AE83" i="41"/>
  <c r="AE80" i="41"/>
  <c r="AE78" i="41"/>
  <c r="AE76" i="41"/>
  <c r="T76" i="41"/>
  <c r="AE74" i="41"/>
  <c r="T74" i="41"/>
  <c r="AE72" i="41"/>
  <c r="AE70" i="41"/>
  <c r="T57" i="41"/>
  <c r="AE52" i="41"/>
  <c r="T52" i="41"/>
  <c r="AE47" i="41"/>
  <c r="V47" i="41"/>
  <c r="U39" i="41"/>
  <c r="T25" i="41"/>
  <c r="AE23" i="41"/>
  <c r="U23" i="41"/>
  <c r="T23" i="41"/>
  <c r="T21" i="41"/>
  <c r="T8" i="41"/>
  <c r="AE6" i="40"/>
  <c r="AB6" i="40"/>
  <c r="V6" i="40"/>
  <c r="T6" i="40"/>
  <c r="AE70" i="39"/>
  <c r="U70" i="39"/>
  <c r="T70" i="39"/>
  <c r="AE68" i="39"/>
  <c r="U68" i="39"/>
  <c r="T68" i="39" s="1"/>
  <c r="AE64" i="39"/>
  <c r="U64" i="39"/>
  <c r="T64" i="39"/>
  <c r="AE62" i="39"/>
  <c r="U62" i="39"/>
  <c r="T62" i="39"/>
  <c r="AE60" i="39"/>
  <c r="U60" i="39"/>
  <c r="T60" i="39"/>
  <c r="AE58" i="39"/>
  <c r="U58" i="39"/>
  <c r="T58" i="39"/>
  <c r="AE56" i="39"/>
  <c r="U56" i="39"/>
  <c r="T56" i="39"/>
  <c r="AE54" i="39"/>
  <c r="U54" i="39"/>
  <c r="T52" i="39" s="1"/>
  <c r="AE52" i="39"/>
  <c r="U52" i="39"/>
  <c r="AE50" i="39"/>
  <c r="U50" i="39"/>
  <c r="T50" i="39"/>
  <c r="AE48" i="39"/>
  <c r="U48" i="39"/>
  <c r="T46" i="39" s="1"/>
  <c r="AE46" i="39"/>
  <c r="U46" i="39"/>
  <c r="AE42" i="39"/>
  <c r="U42" i="39"/>
  <c r="T42" i="39"/>
  <c r="AE40" i="39"/>
  <c r="U40" i="39"/>
  <c r="T38" i="39" s="1"/>
  <c r="AE38" i="39"/>
  <c r="U38" i="39"/>
  <c r="AE36" i="39"/>
  <c r="U36" i="39"/>
  <c r="AE34" i="39"/>
  <c r="U34" i="39"/>
  <c r="T34" i="39" s="1"/>
  <c r="AE32" i="39"/>
  <c r="U32" i="39"/>
  <c r="T32" i="39"/>
  <c r="AE30" i="39"/>
  <c r="U30" i="39"/>
  <c r="AE28" i="39"/>
  <c r="U28" i="39"/>
  <c r="T28" i="39" s="1"/>
  <c r="AE26" i="39"/>
  <c r="U26" i="39"/>
  <c r="AE24" i="39"/>
  <c r="U24" i="39"/>
  <c r="AE22" i="39"/>
  <c r="U22" i="39"/>
  <c r="AE20" i="39"/>
  <c r="U20" i="39"/>
  <c r="AE18" i="39"/>
  <c r="U18" i="39"/>
  <c r="AE16" i="39"/>
  <c r="U16" i="39"/>
  <c r="AE14" i="39"/>
  <c r="U14" i="39"/>
  <c r="AE12" i="39"/>
  <c r="U12" i="39"/>
  <c r="T10" i="39" s="1"/>
  <c r="AE10" i="39"/>
  <c r="U10" i="39"/>
  <c r="AE6" i="39"/>
  <c r="U6" i="39"/>
  <c r="T6" i="39"/>
  <c r="AE54" i="22"/>
  <c r="U54" i="22"/>
  <c r="T54" i="22"/>
  <c r="AE50" i="22"/>
  <c r="U50" i="22"/>
  <c r="T50" i="22" s="1"/>
  <c r="AE46" i="22"/>
  <c r="U46" i="22"/>
  <c r="AE42" i="22"/>
  <c r="U42" i="22"/>
  <c r="AE38" i="22"/>
  <c r="U38" i="22"/>
  <c r="AE34" i="22"/>
  <c r="U34" i="22"/>
  <c r="T34" i="22" s="1"/>
  <c r="AE30" i="22"/>
  <c r="U30" i="22"/>
  <c r="T30" i="22"/>
  <c r="AE26" i="22"/>
  <c r="U26" i="22"/>
  <c r="AE24" i="22"/>
  <c r="U24" i="22"/>
  <c r="T24" i="22" s="1"/>
  <c r="AE20" i="22"/>
  <c r="U20" i="22"/>
  <c r="AE18" i="22"/>
  <c r="U18" i="22"/>
  <c r="T18" i="22"/>
  <c r="AE14" i="22"/>
  <c r="U14" i="22"/>
  <c r="AE12" i="22"/>
  <c r="U12" i="22"/>
  <c r="T12" i="22"/>
  <c r="AE10" i="22"/>
  <c r="U10" i="22"/>
  <c r="T10" i="22"/>
  <c r="AE8" i="22"/>
  <c r="U8" i="22"/>
  <c r="AE6" i="22"/>
  <c r="U6" i="22"/>
  <c r="T6" i="22"/>
  <c r="U41" i="15"/>
  <c r="AE41" i="15" s="1"/>
  <c r="U37" i="15"/>
  <c r="AE37" i="15" s="1"/>
  <c r="T37" i="15"/>
  <c r="U34" i="15"/>
  <c r="AE34" i="15" s="1"/>
  <c r="T34" i="15"/>
  <c r="U29" i="15"/>
  <c r="AE29" i="15" s="1"/>
  <c r="AE24" i="15"/>
  <c r="U24" i="15"/>
  <c r="T24" i="15" s="1"/>
  <c r="AE21" i="15"/>
  <c r="U21" i="15"/>
  <c r="T21" i="15" s="1"/>
  <c r="AE18" i="15"/>
  <c r="U18" i="15"/>
  <c r="T18" i="15"/>
  <c r="AE15" i="15"/>
  <c r="U15" i="15"/>
  <c r="T15" i="15" s="1"/>
  <c r="AE12" i="15"/>
  <c r="U12" i="15"/>
  <c r="T12" i="15"/>
  <c r="AE9" i="15"/>
  <c r="U9" i="15"/>
  <c r="AE6" i="15"/>
  <c r="U6" i="15"/>
  <c r="T6" i="15" s="1"/>
  <c r="T29" i="15" l="1"/>
  <c r="T41"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tc={8C5751A4-DD77-428C-9ECC-969D27ADF8AD}</author>
  </authors>
  <commentList>
    <comment ref="AH23" authorId="0" shapeId="0" xr:uid="{8C5751A4-DD77-428C-9ECC-969D27ADF8AD}">
      <text>
        <t>[Threaded comment]
Your version of Excel allows you to read this threaded comment; however, any edits to it will get removed if the file is opened in a newer version of Excel. Learn more: https://go.microsoft.com/fwlink/?linkid=870924
Comment:
    Pradžia 2025 m. III ketv.</t>
      </text>
    </comment>
  </commentList>
</comments>
</file>

<file path=xl/sharedStrings.xml><?xml version="1.0" encoding="utf-8"?>
<sst xmlns="http://schemas.openxmlformats.org/spreadsheetml/2006/main" count="3184" uniqueCount="671">
  <si>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</si>
  <si>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</si>
  <si>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</si>
  <si>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</si>
  <si>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</si>
  <si>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</si>
  <si>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</si>
  <si>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</si>
  <si>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</si>
  <si>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</si>
  <si>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</si>
  <si>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</si>
  <si>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</si>
  <si>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</si>
  <si>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</si>
  <si>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</si>
  <si>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</si>
  <si>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</si>
  <si>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</si>
  <si>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</si>
  <si>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</si>
  <si>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</si>
  <si>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</si>
  <si>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</si>
  <si>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</si>
  <si>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</si>
  <si>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</si>
  <si>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</si>
  <si>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</si>
  <si>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</si>
  <si>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</si>
  <si>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</si>
  <si>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</si>
  <si>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</si>
  <si>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</si>
  <si>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</si>
  <si>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</si>
  <si>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</si>
  <si>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</si>
  <si>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</si>
  <si>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</si>
  <si>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</si>
  <si>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</si>
  <si>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</si>
  <si>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</si>
  <si>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</si>
  <si>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</si>
  <si>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</si>
  <si>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</si>
  <si>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</si>
  <si>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</si>
  <si>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</si>
  <si>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</si>
  <si>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</si>
  <si>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</si>
  <si>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</si>
  <si>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</si>
  <si>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</si>
  <si>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</si>
  <si>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</si>
  <si>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</si>
  <si>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</si>
  <si>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</si>
  <si>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</si>
  <si>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</si>
  <si>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</si>
  <si>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</si>
  <si>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</si>
  <si>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</si>
  <si>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</si>
  <si>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</si>
  <si>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</si>
  <si>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</si>
  <si>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</si>
  <si>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</si>
  <si>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</si>
  <si>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</si>
  <si>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</si>
  <si>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24-001-P</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</si>
  <si>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</si>
  <si>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Ne</t>
  </si>
  <si>
    <t>Naujos arba modernizuotos vaikų priežiūros infrastruktūros mokymo klasių talpumas</t>
  </si>
  <si>
    <t>P.B.2.0066</t>
  </si>
  <si>
    <t>asmenys</t>
  </si>
  <si>
    <t>Kazlų Rūdos savivaldybės administracija</t>
  </si>
  <si>
    <t>ŠMSM</t>
  </si>
  <si>
    <t>CPVA</t>
  </si>
  <si>
    <t>Dotacija</t>
  </si>
  <si>
    <t>ERPF</t>
  </si>
  <si>
    <t>Naujos arba modernizuotos vaikų priežiūros infrastruktūros naudotojų skaičius per metus</t>
  </si>
  <si>
    <t>R.B.2.2070</t>
  </si>
  <si>
    <t>naudotojai per metus</t>
  </si>
  <si>
    <t>Sukurtų naujų ikimokyklinio ugdymo vietų skaičius</t>
  </si>
  <si>
    <t>P.S.2.1024</t>
  </si>
  <si>
    <t>skaičius</t>
  </si>
  <si>
    <t>Vilkaviškio rajono savivaldybės administracija</t>
  </si>
  <si>
    <t>Vaikų, pasinaudojusių pavėžėjimo paslaugomis naujai įsigytomis transporto priemonėmis, skaičius per metus</t>
  </si>
  <si>
    <t>asmenys per metus</t>
  </si>
  <si>
    <t>Šakių rajono savivaldybės administracija</t>
  </si>
  <si>
    <t>Naujos arba modernizuotos švietimo infrastruktūros mokymo klasių talpumas</t>
  </si>
  <si>
    <t xml:space="preserve">P.B.2.0067 </t>
  </si>
  <si>
    <t>Naujos arba modernizuotos švietimo infrastruktūros naudotojų skaičius per metus</t>
  </si>
  <si>
    <t>Mokyklos, kuriose buvo įdiegtos universalaus dizaino ir kitos inžinerinės priemonės pritaikant aplinką asmenims, turintiems negalią</t>
  </si>
  <si>
    <t xml:space="preserve">P.S.2.1025 </t>
  </si>
  <si>
    <t>Mokyklų, kuriose buvo įdiegtos universalaus dizaino ir kitos inžinerinės priemonės, aplinką pritaikant asmenims, turintiems negalią, dalis nuo visų mokyklų</t>
  </si>
  <si>
    <t xml:space="preserve">R.S.2.3026 </t>
  </si>
  <si>
    <t>24-002-P</t>
  </si>
  <si>
    <t>Marijampolės savivaldybės administracija</t>
  </si>
  <si>
    <t>2024-03</t>
  </si>
  <si>
    <t>2024-05</t>
  </si>
  <si>
    <t>24-003-P</t>
  </si>
  <si>
    <t>Mokinių, kurie naudojasi sukurta visos dienos mokyklos infrastruktūra, skaičius</t>
  </si>
  <si>
    <t>Asmenys</t>
  </si>
  <si>
    <t xml:space="preserve">R.B.2.2071 </t>
  </si>
  <si>
    <t>Naudotojai per metus</t>
  </si>
  <si>
    <t>24-004-P</t>
  </si>
  <si>
    <t>24-005-P</t>
  </si>
  <si>
    <t>Skaičius</t>
  </si>
  <si>
    <t xml:space="preserve">Finansavimas pagal regioną, kuriam gali būti priskiriama (-os) projekto veikla
 (-os) </t>
  </si>
  <si>
    <r>
      <t xml:space="preserve">Europos Sąjungos (toliau </t>
    </r>
    <r>
      <rPr>
        <b/>
        <sz val="9"/>
        <rFont val="Times New Roman"/>
        <family val="1"/>
        <charset val="186"/>
      </rPr>
      <t>–</t>
    </r>
    <r>
      <rPr>
        <b/>
        <sz val="9"/>
        <color theme="1"/>
        <rFont val="Times New Roman"/>
        <family val="1"/>
        <charset val="186"/>
      </rPr>
      <t xml:space="preserve"> ES) fondų lėšos</t>
    </r>
  </si>
  <si>
    <t>Viešasis</t>
  </si>
  <si>
    <t>SM</t>
  </si>
  <si>
    <t>24-507-P</t>
  </si>
  <si>
    <t>Padidinti visuomenės sveikatos paslaugų prieinamumą bei sudaryti sąlygas sveikai gyvensenai</t>
  </si>
  <si>
    <t>11-001-02-10-03(RE)</t>
  </si>
  <si>
    <t>Gerinti kokybiškų visuomenės sveikatos paslaugų prieinamumą regionuose</t>
  </si>
  <si>
    <r>
      <t xml:space="preserve">Asmenų, po dalyvavimo veiklose pagerinusių sveikatos raštingumo kompetenciją, dalis </t>
    </r>
    <r>
      <rPr>
        <sz val="9"/>
        <color theme="1"/>
        <rFont val="Times New Roman"/>
        <family val="1"/>
        <charset val="186"/>
      </rPr>
      <t/>
    </r>
  </si>
  <si>
    <t xml:space="preserve">R.S.2.3523 </t>
  </si>
  <si>
    <t>Procentai</t>
  </si>
  <si>
    <t xml:space="preserve">80
(2029)
</t>
  </si>
  <si>
    <t>viešas</t>
  </si>
  <si>
    <t>Kazlų Rūdos savivaldybės visuomenės sveikatos biuras</t>
  </si>
  <si>
    <t>SAM</t>
  </si>
  <si>
    <t>Planavimas</t>
  </si>
  <si>
    <t>ESF+</t>
  </si>
  <si>
    <t>2024-01</t>
  </si>
  <si>
    <t xml:space="preserve">Asmenys, dalyvavę sveikatos raštingumo didinimo veiklose </t>
  </si>
  <si>
    <t xml:space="preserve">P.S.2.1519 </t>
  </si>
  <si>
    <t xml:space="preserve">1746
(2029)
</t>
  </si>
  <si>
    <t>Asmenų, palankiai vertinančių visuomenės sveikatos priežiūros paslaugų kokybę, dalis</t>
  </si>
  <si>
    <t xml:space="preserve">'R.S.2.3526 </t>
  </si>
  <si>
    <t>Paramą gavusių nacionalinio, regionų ar vietos lygmens viešojo administravimo ar viešąsias paslaugas teikiančių įstaigų skaičius</t>
  </si>
  <si>
    <t xml:space="preserve">'P.B.2.0518 </t>
  </si>
  <si>
    <t>Subjektų skaičius</t>
  </si>
  <si>
    <t>1 (2029)</t>
  </si>
  <si>
    <t>Vilkaviškio rajono savivaldybės visuomenės sveikatos biuras</t>
  </si>
  <si>
    <t xml:space="preserve">1800
(2029)
</t>
  </si>
  <si>
    <t>Šakių rajono visuomenės sveikatos biuras</t>
  </si>
  <si>
    <t>Marijampolės savivaldybės visuomenės sveikatos biuras</t>
  </si>
  <si>
    <t>24-201-P</t>
  </si>
  <si>
    <t xml:space="preserve">Vandens tiekimo įrenginių ir nuotekų valymo sistemų plėtra Kazlų Rūdos savivaldybėje  </t>
  </si>
  <si>
    <t xml:space="preserve">Didinti geriamojo vandens tiekimo ir nuotekų tvarkymo paslaugų prieinamumą </t>
  </si>
  <si>
    <t xml:space="preserve">Vandens tiekimo įrenginių ir nuotekų valymo sistemų plėtra Kazlų Rūdos savivaldybėje e           </t>
  </si>
  <si>
    <t>2.5. Skatinti prieigą prie vandens ir tvarią vandentvarką</t>
  </si>
  <si>
    <t>Ne.</t>
  </si>
  <si>
    <t xml:space="preserve">Viešojo nuotekų surinkimo tinklo naujų arba atnaujintų vamzdynų ilgis </t>
  </si>
  <si>
    <t xml:space="preserve">P.B.2.0031 </t>
  </si>
  <si>
    <t>km</t>
  </si>
  <si>
    <t>Privatus</t>
  </si>
  <si>
    <t xml:space="preserve">UAB „Kazlų Rūdos šilumos tinklai“
</t>
  </si>
  <si>
    <t>AM</t>
  </si>
  <si>
    <t>1.050.000,00</t>
  </si>
  <si>
    <t>-</t>
  </si>
  <si>
    <t>Sanglaudos fondas</t>
  </si>
  <si>
    <t>Nauji arba atnaujinti nuotekų valymo pajėgumai</t>
  </si>
  <si>
    <t xml:space="preserve">RCO32, P.B.2.0032 </t>
  </si>
  <si>
    <t>Gyventojų ekvivalentas</t>
  </si>
  <si>
    <t xml:space="preserve">Gyventojai, prisijungę prie patobulintų viešojo vandens tiekimo sistemų </t>
  </si>
  <si>
    <t>RCR41
R.B.2.2041</t>
  </si>
  <si>
    <t xml:space="preserve">Gyventojai, prisijungę bent prie antrinių viešojo nuotekų valymo įrenginių </t>
  </si>
  <si>
    <t>RCR42, R.B.2.2042</t>
  </si>
  <si>
    <t xml:space="preserve">Nauji arba atnaujinti geriamojo vandens ruošimo pajėgumai </t>
  </si>
  <si>
    <t xml:space="preserve">P.S.2.1013 </t>
  </si>
  <si>
    <t>m3/parą</t>
  </si>
  <si>
    <t>24-202-P</t>
  </si>
  <si>
    <t>Vandens tiekimo ir nuotekų sistemų plėtojimas Vilkaviškio rajono savivaldybėje</t>
  </si>
  <si>
    <t xml:space="preserve">Vandens tiekimo ir nuotekų sistemų plėtojimas Vilkaviškio rajono savivaldybėje </t>
  </si>
  <si>
    <t>UAB „Vilkaviškio vandenys“</t>
  </si>
  <si>
    <t xml:space="preserve">3.769.400,00	</t>
  </si>
  <si>
    <t xml:space="preserve">3.769.400,00 	</t>
  </si>
  <si>
    <t>3.769.400,00</t>
  </si>
  <si>
    <t>2024-08</t>
  </si>
  <si>
    <t>2024-10</t>
  </si>
  <si>
    <t>24-203-P</t>
  </si>
  <si>
    <t>Šakių rajono vandentvarkos sistemos plėtra</t>
  </si>
  <si>
    <t xml:space="preserve">Viešojo vandens tiekimo paskirstymo sistemų naujų arba atnaujintų vamzdynų ilgis </t>
  </si>
  <si>
    <t xml:space="preserve">P.B.2.0030 </t>
  </si>
  <si>
    <t>UAB „Šakių vandenys“</t>
  </si>
  <si>
    <t>3.333.563,77</t>
  </si>
  <si>
    <t xml:space="preserve">RCO31, P.B.2.0031 </t>
  </si>
  <si>
    <t>24-204-P</t>
  </si>
  <si>
    <t>Geriamojo vandens tiekimo ir nuotekų tvarkymo paslaugų plėtra bei kokybės gerinimas Marijampolės savivaldybėje</t>
  </si>
  <si>
    <t xml:space="preserve">Geriamojo vandens tiekimo ir nuotekų tvarkymo paslaugų plėtra bei kokybės gerinimas Marijampolės savivaldybėje  </t>
  </si>
  <si>
    <t>UAB „Sūduvos vandenys“</t>
  </si>
  <si>
    <t>2.851.500,00</t>
  </si>
  <si>
    <t>2024-11</t>
  </si>
  <si>
    <t>2025-01</t>
  </si>
  <si>
    <t xml:space="preserve">Finansavimas pagal regioną, kuriam gali būti priskiriama (-os) projekto veikla (-os) </t>
  </si>
  <si>
    <t>09-003-02-02-11-(RE)-24-(LT024-01-01-01)</t>
  </si>
  <si>
    <t>Sumažinti pažeidžiamų visuomenės grupių gerovės teritorinius skirtumus</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</si>
  <si>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</si>
  <si>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</si>
  <si>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</si>
  <si>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Lietuvos Respublikos socialinės apsaugos ir darbo ministerija</t>
  </si>
  <si>
    <t>Centrinė projektų valdymo agentūra</t>
  </si>
  <si>
    <t>Naujų arba modernizuotų socialinių būstų naudotojų skaičius per metus</t>
  </si>
  <si>
    <t>R.B.2.2067</t>
  </si>
  <si>
    <t>24-402-P</t>
  </si>
  <si>
    <t>Institucinės globos pertvarka Marijampolės regione I</t>
  </si>
  <si>
    <t>Apsaugoto būsto plėtra Kazlų Rūdos savivaldybėje</t>
  </si>
  <si>
    <t xml:space="preserve">Paslaugų intelekto ir (ar) psichikos negalią turintiems asmenims vietų skaičius naujoje ar modernizuotoje infrastruktūroje </t>
  </si>
  <si>
    <t>P.S.2.1030</t>
  </si>
  <si>
    <t>Asmenų, turinčių intelekto ir (ar) psichikos negalią, gavusių paslaugas naujoje ar modernizuotoje infrastruktūroje skaičius per metus</t>
  </si>
  <si>
    <t>R.S.2.3031</t>
  </si>
  <si>
    <t>Asmenys per metus</t>
  </si>
  <si>
    <t>Kazlų Rūdos kompleksinių paslaugų centro vaikams plėtra</t>
  </si>
  <si>
    <t>Apsaugoto būsto įsigijimas ir modernizavimas asmenims, turintiems intelekto ir (arba) psichikos negalią</t>
  </si>
  <si>
    <t xml:space="preserve">Grupinio gyvenimo namų įkūrimas ir plėtra asmenims, turintiems intelekto (arba) psichikos negalią </t>
  </si>
  <si>
    <t>Apsaugoto būsto plėtra Vilkaviškio rajono savivaldybėje</t>
  </si>
  <si>
    <t>Bendruomeninių apgyvendinimo paslaugų asmenims su intelekto ir psichikos negalia plėtra Vilkaviškio rajono savivaldybėje</t>
  </si>
  <si>
    <t>Užimtumo paslaugų asmenims su intelekto ir psichikos negalia plėtra Vilkaviškio rajono savivaldybėje</t>
  </si>
  <si>
    <t>24-403-P</t>
  </si>
  <si>
    <t>Nestacionarių socialinių paslaugų plėtra Marijampolės regione I</t>
  </si>
  <si>
    <t>Laikinosios nakvynės namų padalinio išplėtimas ir modernizavimas</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</si>
  <si>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</si>
  <si>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</si>
  <si>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</si>
  <si>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</si>
  <si>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Nestacionarių socialinių paslaugų plėtra Vilkaviškio rajono savivaldybėje</t>
  </si>
  <si>
    <t>Vilkaviškio socialinės pagalbos centras</t>
  </si>
  <si>
    <t>24-404-P</t>
  </si>
  <si>
    <t>Socialinių paslaugų senyvo amžiaus asmenims plėtra Marijampolės regione I</t>
  </si>
  <si>
    <t>VšĮ Marijampolės pirminės sveikatos priežiūros centro Socialinės globos skyriaus infrastruktūros modernizavimas</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</si>
  <si>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</si>
  <si>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</si>
  <si>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</si>
  <si>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</si>
  <si>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</si>
  <si>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24-405-P</t>
  </si>
  <si>
    <t>Socialinio būsto fondo plėtra Marijampolės regione II</t>
  </si>
  <si>
    <t>Kalvarijos savivaldybės administracija</t>
  </si>
  <si>
    <t>Socialinio būsto fondo plėtra Kazlų Rūdos savivaldybėje</t>
  </si>
  <si>
    <t>24-406-P</t>
  </si>
  <si>
    <t>Institucinės globos pertvarka Marijampolės regione II</t>
  </si>
  <si>
    <t>Paslaugų, reikalingų institucinės globos pertvarkai įgyvendinti, infrastruktūros modernizavimas ir plėtra Kalvarijos savivaldybėje</t>
  </si>
  <si>
    <t>Paslaugų infrastruktūros vaikams su negalia plėtra Vilkaviškio rajone</t>
  </si>
  <si>
    <t>24-407-P</t>
  </si>
  <si>
    <t>Nestacionarių socialinių paslaugų plėtra Marijampolės regione II</t>
  </si>
  <si>
    <t>24-408-P</t>
  </si>
  <si>
    <t>Socialinių paslaugų senyvo amžiaus asmenims plėtra Marijampolės regione II</t>
  </si>
  <si>
    <t>Senatvė – likimo dovana</t>
  </si>
  <si>
    <t>Socialinių paslaugų senyvo amžiaus asmenims infrastruktūros plėtra Vilkaviškio rajone</t>
  </si>
  <si>
    <t>Gudkaimio globos namai</t>
  </si>
  <si>
    <t>24-409-P</t>
  </si>
  <si>
    <t>Socialinio būsto fondo plėtra Marijampolės regione III</t>
  </si>
  <si>
    <t>Socialinio būsto fondo plėtra Vilkaviškio rajono savivaldybėje</t>
  </si>
  <si>
    <t>Institucinės globos pertvarka Marijampolės regione III</t>
  </si>
  <si>
    <t>Apsaugotų būstų infrastruktūros plėtra Šakių rajone</t>
  </si>
  <si>
    <t>Socialinių dirbtuvių modernizavimas ir plėtra Šakių rajone</t>
  </si>
  <si>
    <t>24-411-P</t>
  </si>
  <si>
    <t>Socialinių paslaugų senyvo amžiaus asmenims plėtra Marijampolės regione III</t>
  </si>
  <si>
    <t>Socialinės globos paslaugų plėtra Kalvarijos savivaldybėje</t>
  </si>
  <si>
    <t>24-412-P</t>
  </si>
  <si>
    <t>Institucinės globos pertvarka Marijampolės regione IV</t>
  </si>
  <si>
    <t>. Grupinio gyvenimo namų plėtra Šakių mieste</t>
  </si>
  <si>
    <t>24-102-P</t>
  </si>
  <si>
    <t>Marijampolės miesto dviračių ir pėsčiųjų takų  infrastruktūros plėtra, skatinant bevariklio transporto integraciją</t>
  </si>
  <si>
    <t>Marijampolės miesto Stoties, Sporto, Gamyklų gatvių dviračių ir pėsčiųjų takų infrastruktūros plėtra, skatinant bevariklio transporto integraciją</t>
  </si>
  <si>
    <t>2021–2027 m. Europos Sąjungos investicijų programos uždavinys "8.1 Skatinti tvarų daugiarūšį judumą miestuose kaip vieną iš perėjimo prie nulinio anglies dioksido kiekio technologijų ekonomikos dalių"</t>
  </si>
  <si>
    <t>Dviračiams skirtos infrastruktūros naudotojų skaičius per metus</t>
  </si>
  <si>
    <t>R.B.2.2064</t>
  </si>
  <si>
    <t xml:space="preserve">Dotacija </t>
  </si>
  <si>
    <t>2024-09</t>
  </si>
  <si>
    <t xml:space="preserve">Dviračiams skirta infrastruktūra, kuriai
suteikta parama </t>
  </si>
  <si>
    <t>P.B.2.0058</t>
  </si>
  <si>
    <t>Kilometrai</t>
  </si>
  <si>
    <t>Marijampolės miesto Tyliosios, Skaisčiūnų, Mikalinės gatvių dviračių ir pėsčiųjų takų infrastruktūros plėtra, skatinant bevariklio transporto integraciją</t>
  </si>
  <si>
    <t>Dviračių tako įrengimas Marijampolės miesto J. Dailidės g. ir Vilkaviškio g. atkarpoje, skatinant bevariklio transporto integraciją</t>
  </si>
  <si>
    <t>Dviračių ir pėsčiųjų tako nuo senosios užtvankos iki Karklų g. Marijampolės mieste įrengimas, skatinant bevariklio transporto integraciją</t>
  </si>
  <si>
    <t>24-205-P</t>
  </si>
  <si>
    <t>Rūšiuojamojo atliekų surinkimo skatinimas Marijampolės regione</t>
  </si>
  <si>
    <t>02-001-06-10-01(RE)-24-(LT024-03-02-04)</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</si>
  <si>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</si>
  <si>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</si>
  <si>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</si>
  <si>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</si>
  <si>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</si>
  <si>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UAB „Marijampolės apskrities atliekų tvarkymo centras“</t>
  </si>
  <si>
    <t>Įgyvendintos viešinimo kampanijos atliekų prevencijos ir tvarkymo temomis</t>
  </si>
  <si>
    <t xml:space="preserve">P.S.2.1015 </t>
  </si>
  <si>
    <t>Surinktos atskirai išrūšiuotos atliekos</t>
  </si>
  <si>
    <t xml:space="preserve">R.B.2.2103  </t>
  </si>
  <si>
    <t>Tonos per metus</t>
  </si>
  <si>
    <t>10-001-06-01-03 (RE) - 24 - (LT024-03-01-02)</t>
  </si>
  <si>
    <t>24-103-P</t>
  </si>
  <si>
    <t>Dviračių saugyklų prie Marijampolės miesto bendrojo lavinimo įstaigų įrengimas, įgyvendinant darnaus judumo priemones</t>
  </si>
  <si>
    <t>Skatinti darnų judumą miestuose</t>
  </si>
  <si>
    <t>Įgyvendintos darnaus judumo priemonės, skaičius</t>
  </si>
  <si>
    <t>P.S.2.1035</t>
  </si>
  <si>
    <t>2024-06</t>
  </si>
  <si>
    <t>24-104-P</t>
  </si>
  <si>
    <t>Viešojo transporto informacinės sistemos
modernizavimas, įgyvendinant darnaus judumo
priemones</t>
  </si>
  <si>
    <t>2025-03</t>
  </si>
  <si>
    <t>2025-05</t>
  </si>
  <si>
    <t>24-105-P</t>
  </si>
  <si>
    <t>Viešojo transporto infrastruktūros
modernizavimas, įgyvendinant darnaus judumo
priemones</t>
  </si>
  <si>
    <t>2025-06</t>
  </si>
  <si>
    <t>2025-08</t>
  </si>
  <si>
    <t>https://www.e-tar.lt/portal/lt/legalAct/d5d06b60a84111ed8df094f359a60216/asr</t>
  </si>
  <si>
    <t>Įvairialypio švietimo plėtojimas vykdant visos dienos mokyklų veiklą ir ugdymo prieinamumo didinimas atskirtį patiriantiems vaikams Kazlų Rūdos savivaldybėje</t>
  </si>
  <si>
    <t>12-003-03-02-17-(RE)-24-(LT024-01-03-01)</t>
  </si>
  <si>
    <t xml:space="preserve">Plėtoti įvairialypį švietimą  vykdant visos dienos mokyklų veiklą
</t>
  </si>
  <si>
    <t>3.1.1. Ikimokyklinio ugdymo paslaugų ir įvairialypio švietimo plėtra Kazlų Rūdos savivaldybėje *</t>
  </si>
  <si>
    <t xml:space="preserve">Mokinių, kurie naudojasi sukurta visos dienos mokyklos infrastruktūra, skaičius </t>
  </si>
  <si>
    <t xml:space="preserve">R.S.2.3027 </t>
  </si>
  <si>
    <t xml:space="preserve">asmenys per metus </t>
  </si>
  <si>
    <t xml:space="preserve">Naujos arba modernizuotos švietimo infrastruktūros naudotojų skaičius per metus, </t>
  </si>
  <si>
    <t>12-003-03-01-23-(RE)-24-(LT024-01-03-01)</t>
  </si>
  <si>
    <t>Padidinti ugdymo prieinamumą atskirtį patiriantiems vaikams</t>
  </si>
  <si>
    <t>1.1.1. Ikimokyklinio ugdymo paslaugų ir įvairialypio švietimo plėtra Kazlų Rūdos savivaldybėje *</t>
  </si>
  <si>
    <t xml:space="preserve">P.B.2.0066 </t>
  </si>
  <si>
    <t>Įvairialypio švietimo plėtojimas vykdant visos dienos mokyklų veiklą Marijampolės savivaldybėje I</t>
  </si>
  <si>
    <t>3.1.3. Visos dienos mokyklos erdvių sukūrimas ir pritaikymas Marijampolės savivaldybės pradinio ir pagrindinio ugdymo įstaigose</t>
  </si>
  <si>
    <t>Įvairialypio švietimo plėtojimas vykdant visos dienos mokyklų veiklą Šakių rajone I</t>
  </si>
  <si>
    <t>3.1.4. Visos dienos mokyklos įkūrimas Šakių „Varpo“ mokykloje</t>
  </si>
  <si>
    <t>, naudotojai per metus</t>
  </si>
  <si>
    <t>Įvairialypio švietimo plėtojimas vykdant visos dienos mokyklų veiklą Marijampolės savivaldybėje II</t>
  </si>
  <si>
    <t>3.1.2. Visos dienos mokyklos erdvių sukūrimas ir pritaikymas Marijampolės savivaldybės vaikų lopšeliuose-darželiuose</t>
  </si>
  <si>
    <t xml:space="preserve"> Naujos arba modernizuotos vaikų priežiūros infrastruktūros naudotojų skaičius per metus,</t>
  </si>
  <si>
    <t>Įvairialypio švietimo plėtojimas vykdant visos dienos mokyklų veiklą Šakių rajone II</t>
  </si>
  <si>
    <t>3.1.5. Visos dienos mokyklos įkūrimas Lukšių Vinco Grybo gimnazijoje</t>
  </si>
  <si>
    <t>24-006-P</t>
  </si>
  <si>
    <t>Įvairialypio švietimo plėtojimas vykdant visos dienos mokyklų veiklą Vilkaviškio rajone</t>
  </si>
  <si>
    <t>3.1.6. Plėtoti įvairialypį švietimą vykdant visos dienos mokyklų veiklą Vilkaviškio rajone</t>
  </si>
  <si>
    <t xml:space="preserve">R.B.2.2070 </t>
  </si>
  <si>
    <t>24-007-P</t>
  </si>
  <si>
    <t>Ugdymo prieinamumo didinimas atskirtį patiriantiems vaikams Šakių rajone</t>
  </si>
  <si>
    <t>1.1.2. Ikimokyklinio ugdymo prieinamumo didinimas Šakių rajono savivaldybėje</t>
  </si>
  <si>
    <t xml:space="preserve"> Sukurtų naujų ikimokyklinio ugdymo vietų skaičius</t>
  </si>
  <si>
    <t xml:space="preserve">Tikslinės transporto priemonės, </t>
  </si>
  <si>
    <t xml:space="preserve">P.S.2.1029 </t>
  </si>
  <si>
    <t xml:space="preserve">Vaikų, pasinaudojusių pavėžėjimo paslaugomis naujai įsigytomis transporto priemonėmis, skaičius per metus </t>
  </si>
  <si>
    <t xml:space="preserve">R.S.2.3030 </t>
  </si>
  <si>
    <t>24-008-P</t>
  </si>
  <si>
    <t>Ugdymo prieinamumo didinimas atskirtį patiriantiems vaikams Vilkaviškio rajone I</t>
  </si>
  <si>
    <t>1.1.3. Naujų ikimokyklinio ugdymo vietų kūrimas Vilkaviškio rajone</t>
  </si>
  <si>
    <t xml:space="preserve">P.S.2.1024 </t>
  </si>
  <si>
    <t xml:space="preserve"> skaičius</t>
  </si>
  <si>
    <t>24-009-P</t>
  </si>
  <si>
    <t>Ugdymo prieinamumo didinimas atskirtį patiriantiems vaikams Kalvarijos savivaldybėje</t>
  </si>
  <si>
    <t>2.1.1. Saugios ir palankios aplinkos mokiniams sukūrimas Kalvarijos gimnazijoje</t>
  </si>
  <si>
    <t xml:space="preserve">procentas </t>
  </si>
  <si>
    <t xml:space="preserve">- </t>
  </si>
  <si>
    <t>24-010-P</t>
  </si>
  <si>
    <t>Ugdymo prieinamumo didinimas atskirtį patiriantiems vaikams Vilkaviškio rajone II</t>
  </si>
  <si>
    <t>2.1.2. Ugdymo prieinamumo didinimas atskirtį patiriantiems vaikams Vilkaviškio rajone</t>
  </si>
  <si>
    <t xml:space="preserve">,procentas </t>
  </si>
  <si>
    <t>Tikslinės transporto priemonės</t>
  </si>
  <si>
    <t>24-301-P</t>
  </si>
  <si>
    <t xml:space="preserve">Pagerinti sąlygas investicijų pritraukimui (I etapas)                                                                </t>
  </si>
  <si>
    <t>01-004-07-01-01 (RE)-24-(LT024-02-01-01)</t>
  </si>
  <si>
    <t>Paskatinti regionų, funkcinių zonų, savivaldybių ir miestų ekonominį augimą pasitelkiant jų turimus išteklius</t>
  </si>
  <si>
    <t>Investicijoms tinkamų teritorijų išvystymo netolygumų šalinimas Šakių rajono savivaldybėje</t>
  </si>
  <si>
    <t xml:space="preserve">Konkretus 2021–2027 m. Europos Sąjungos investicijų programos uždavinys "5.2. Skatinti integruotą ir įtraukią socialinę, ekonominę ir aplinkosaugos plėtrą vietos lygmeniu, puoselėti kultūrą, gamtos paveldą, darnų turizmą ir saugumą kitose nei miestų teritorijose"
</t>
  </si>
  <si>
    <t xml:space="preserve">Sukurtos arba atkurtos teritorijos, naudojamos ekonominei, rekreacinei ar turizmo paskirčiai, </t>
  </si>
  <si>
    <t>R.S.2.3040</t>
  </si>
  <si>
    <t>hektarai</t>
  </si>
  <si>
    <t>VRM</t>
  </si>
  <si>
    <t>Integruoti teritorinio vystymo projektai, projektai</t>
  </si>
  <si>
    <t>P.B.2.0076</t>
  </si>
  <si>
    <t>projektai</t>
  </si>
  <si>
    <t>24-302-P</t>
  </si>
  <si>
    <t>Paskatinti regiono ekonominį augimą išnaudojant regiono turistinius išteklius (I etapas)</t>
  </si>
  <si>
    <t>Antanavo dvaro parko pritaikymas lankymui</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</si>
  <si>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</si>
  <si>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Sukurtos arba atkurtos atviros erdvės</t>
  </si>
  <si>
    <t>P.S.2.1039</t>
  </si>
  <si>
    <t>kvadratiniai metrai</t>
  </si>
  <si>
    <t>Etnografinio Višakio Rūdos kaimo pritaikymas lankymui</t>
  </si>
  <si>
    <t>Sukurtos arba atkurtos teritorijos, naudojamos ekonominei, rekreacinei ar turizmo paskirčiai</t>
  </si>
  <si>
    <t>Dviračiams skirtos infrastruktūros metinis naudotojų skaičius</t>
  </si>
  <si>
    <t>Dviračiams skirta infrastruktūra, kuriai siteikta parama</t>
  </si>
  <si>
    <t>kilometrai</t>
  </si>
  <si>
    <t>Turizmo infrastruktūros plėtra Vilkaviškio rajono savivaldybėje</t>
  </si>
  <si>
    <t>Integruoti teritorinio vystymo projektai</t>
  </si>
  <si>
    <t>24-303-P</t>
  </si>
  <si>
    <t>Padidinti viešųjų paslaugų ir išteklių naudojimo efektyvumą (I etapas)</t>
  </si>
  <si>
    <t>01-004-07-02-01 (RE)-24-(LT024-02-02-01)</t>
  </si>
  <si>
    <t>Pagerinti viešųjų paslaugų prieinamumą, darbo vietų pasiekiamumą ir tam reikalingų išteklių naudojimo efektyvumą</t>
  </si>
  <si>
    <t>Viešųjų turizmo paslaugų efektyvinimas Marijampolės regione</t>
  </si>
  <si>
    <t>Metinis konsoliduotų viešųjų paslaugų vartotojų skaičius</t>
  </si>
  <si>
    <t>R.S.2.3039</t>
  </si>
  <si>
    <t>vartotojai per metus</t>
  </si>
  <si>
    <t>VšĮ Vilkaviškio turizmo ir verslo informacijos centras</t>
  </si>
  <si>
    <t>24-304-P</t>
  </si>
  <si>
    <t xml:space="preserve">Pagerinti sąlygas investicijų pritraukimui (II etapas) </t>
  </si>
  <si>
    <t>24-305-P</t>
  </si>
  <si>
    <t>Paskatinti regiono ekonominį augimą išnaudojant regiono turistinius išteklius (II etapas)</t>
  </si>
  <si>
    <t>Orijos ežero pakrančių pritaikymas poilsiui ir lankymui</t>
  </si>
  <si>
    <t>Kačergų kalno pritaikymas lankymui</t>
  </si>
  <si>
    <t>Viešosios turizmo infrastruktūros sukūrimas Šakių rajono savivaldybėje, pritaikant Sūduvos istorinius piliakalnius lankymui</t>
  </si>
  <si>
    <t>Viešosios turizmo infrastruktūros sukūrimas Šakių rajono savivaldybėje, pritaikant Nemuno pakrantę lankymui</t>
  </si>
  <si>
    <t>R.S.2.3025</t>
  </si>
  <si>
    <t>Šakių miesto istorinis žiedas</t>
  </si>
  <si>
    <t>Zyplių dvaro sodybos pritaikymas lankymui</t>
  </si>
  <si>
    <t>Turizmo infrastruktūros prie Paežerių ežero plėtra</t>
  </si>
  <si>
    <t>24-306-P</t>
  </si>
  <si>
    <t>Paskatinti regiono ekonominį augimą išnaudojant regiono turistinius išteklius (III etapas)</t>
  </si>
  <si>
    <t>01-004-07-01-01 (RE)-24-(LT024-02-01-01</t>
  </si>
  <si>
    <t>2024-12</t>
  </si>
  <si>
    <t>2025-02</t>
  </si>
  <si>
    <t>24-307-P</t>
  </si>
  <si>
    <t>Padidinti viešųjų paslaugų ir išteklių naudojimo efektyvumą (II etapas)</t>
  </si>
  <si>
    <t>24-308-P</t>
  </si>
  <si>
    <t>Paskatinti regiono ekonominį augimą išnaudojant regiono turistinius išteklius (IV etapas)</t>
  </si>
  <si>
    <t>24-309-P</t>
  </si>
  <si>
    <t>2025-09</t>
  </si>
  <si>
    <t>2025-11</t>
  </si>
  <si>
    <t>24-310-P</t>
  </si>
  <si>
    <t>Paskatinti regiono ekonominį augimą išnaudojant regiono turistinius išteklius (V etapas)</t>
  </si>
  <si>
    <t>02-001-06-07-02-(RE)-24-(LT024-03-02-01)</t>
  </si>
  <si>
    <t>22.518</t>
  </si>
  <si>
    <t>24-206-P</t>
  </si>
  <si>
    <t>Kazlų Rūdos
savivaldybės aplinkos oro monitoringo
infrastruktūros plėtra</t>
  </si>
  <si>
    <t>02-001-06-11-02-(RE)-24-(LT024-03-02-03)</t>
  </si>
  <si>
    <t>Stiprinti savivaldybių aplinkos oro monitoringą</t>
  </si>
  <si>
    <t>2.7. Stiprinti gamtos, biologinės įvairovės ir žaliosios infrastruktūros apsaugą ir išsaugojimą, be kita ko, miestų teritorijose ir mažinti visų rūšių taršą.</t>
  </si>
  <si>
    <t>Teritorijos, kurioms taikomos oro taršos stebėsenos sistemos</t>
  </si>
  <si>
    <t>PRCO39
P.B.2.0039</t>
  </si>
  <si>
    <t>oro kokybės zonos</t>
  </si>
  <si>
    <t>Kazlų Rūdos
savivaldybės
administracija</t>
  </si>
  <si>
    <t>Miestai, kuriuose įrengta ar modernizuota oro monitoringo infrastruktūra</t>
  </si>
  <si>
    <t>R.N.2.5051</t>
  </si>
  <si>
    <t>miestų skaičius</t>
  </si>
  <si>
    <t>24-207-P</t>
  </si>
  <si>
    <t>Šakių rajono
savivaldybės oro
monitoringo stiprinimas</t>
  </si>
  <si>
    <t>Šakių rajono
savivaldybės
administracija</t>
  </si>
  <si>
    <t>2025-04</t>
  </si>
  <si>
    <t>24-208-P</t>
  </si>
  <si>
    <t>Vilkaviškio rajono
savivaldybės oro
monitoringo stiprinimas</t>
  </si>
  <si>
    <t>Vilkaviškio rajono
savivaldybės
administracija</t>
  </si>
  <si>
    <t>37,500.00</t>
  </si>
  <si>
    <t>Socialinio būsto fondo plėtra ir dienos užimtumo centro steigimas Šakių rajone</t>
  </si>
  <si>
    <t>Socialinio būsto plėtra Šakių rajone ir senyvo amžiaus asmenų socialinės gerovės didinimas steigiant dienos užimtumo centrą ,,Senjorų biuras“</t>
  </si>
  <si>
    <t>2024 04</t>
  </si>
  <si>
    <t>2024 09</t>
  </si>
  <si>
    <t>Kompleksinių paslaugų centro vaikams su negalia įkūrimas ir plėtra</t>
  </si>
  <si>
    <t>Nestacionarių socialinių paslaugų infrastruktūros plėtra Draugystės g. 19</t>
  </si>
  <si>
    <t>2024 12</t>
  </si>
  <si>
    <t>24-501-P</t>
  </si>
  <si>
    <t>Ilgalaikės priežiūros paslaugų plėtra Marijampolės regione I</t>
  </si>
  <si>
    <t>11-002-02-11-02 (RE)</t>
  </si>
  <si>
    <t>Užtikrinti ilgalaikės priežiūros paslaugų plėtrą</t>
  </si>
  <si>
    <t>1.1.2. Ambulatorinių slaugos paslaugų namuose prieinamumo gerinimas Marijampolės savivaldybės gyventojams</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</si>
  <si>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</si>
  <si>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sveikatos priežiūros infrastruktūros naudotojų skaičius per metus</t>
  </si>
  <si>
    <t xml:space="preserve">R.B.2.2073 </t>
  </si>
  <si>
    <t xml:space="preserve">389
(2026)
</t>
  </si>
  <si>
    <t xml:space="preserve">  2024-07</t>
  </si>
  <si>
    <t xml:space="preserve">  2024-08  </t>
  </si>
  <si>
    <t xml:space="preserve">Naujos arba modernizuotos sveikatos priežiūros infrastruktūros talpumas </t>
  </si>
  <si>
    <t xml:space="preserve">P.B.2.0069 </t>
  </si>
  <si>
    <t xml:space="preserve">430
(2026)
</t>
  </si>
  <si>
    <t>1.1.3. Paliatyviosios pagalbos paslaugų infrastruktūros plėtojimas ir modernizavimas Marijampolės ligoninėje</t>
  </si>
  <si>
    <t xml:space="preserve">20
(2027)
</t>
  </si>
  <si>
    <t>24-502-P</t>
  </si>
  <si>
    <t>Ilgalaikės priežiūros paslaugų plėtra Marijampolės regione II</t>
  </si>
  <si>
    <t>1.1.4. Paliatyviosios pagalbos skyriaus įsteigimas Šakių ligoninėje</t>
  </si>
  <si>
    <t xml:space="preserve">27
(2028)
</t>
  </si>
  <si>
    <t xml:space="preserve">  2024-10</t>
  </si>
  <si>
    <t xml:space="preserve">  2024-12</t>
  </si>
  <si>
    <t xml:space="preserve">8
(2028)
</t>
  </si>
  <si>
    <t>24-503-P</t>
  </si>
  <si>
    <t>Ilgalaikės priežiūros paslaugų plėtra Marijampolės regione III</t>
  </si>
  <si>
    <t>1.1.1. Stacionarinių slaugos paslaugų žmonėms plėtojimas ir ilgalaikės priežiūros paslaugų diegimas Kazlų Rūdos savivaldybėje</t>
  </si>
  <si>
    <t xml:space="preserve">36
(2027)
</t>
  </si>
  <si>
    <t>2.1.2. Stacionarinių slaugos paslaugų žmonėms plėtojimas ir ilgalaikės priežiūros paslaugų diegimas Kazlų Rūdos savivaldybėje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</si>
  <si>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</si>
  <si>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Asmenys, gavę ilgalaikės priežiūros paslaugas, asmenys</t>
  </si>
  <si>
    <t xml:space="preserve">'P.S.2.1525 </t>
  </si>
  <si>
    <t xml:space="preserve">54
(2029)
</t>
  </si>
  <si>
    <t xml:space="preserve"> Sveikatos priežiūros įstaigos, įgyvendinusios sveikatos priežiūros specialistų įgalinimo, pritraukimo ir išlaikymo projektus, skaičius</t>
  </si>
  <si>
    <t>'P.S.2.1526</t>
  </si>
  <si>
    <t xml:space="preserve">1
(2029)
</t>
  </si>
  <si>
    <t xml:space="preserve"> Ilgalaikės priežiūros paslaugų gavėjų, palankiai vertinančių gaunamų paslaugų kokybę, dalis, procentai</t>
  </si>
  <si>
    <t>'R.S.2.3530</t>
  </si>
  <si>
    <t xml:space="preserve"> Sveikatos priežiūros specialistų, kurie po dalyvavimo veiklose mažiausiai 2 metus dirbo sveikatos priežiūros įstaigose, dalis, procentai</t>
  </si>
  <si>
    <t>'R.S.2.3532</t>
  </si>
  <si>
    <t>80 
(2029)</t>
  </si>
  <si>
    <t>24-504-P</t>
  </si>
  <si>
    <t>Ilgalaikės priežiūros paslaugų plėtra Marijampolės regione IV</t>
  </si>
  <si>
    <t>1.1.5. Ilgalaikės priežiūros paslaugų plėtra VšĮ Vilkaviškio PSPC</t>
  </si>
  <si>
    <t xml:space="preserve">105
(2027)
</t>
  </si>
  <si>
    <t>VšĮ Vilkaviškio pirminės sveikatos priežiūros centras</t>
  </si>
  <si>
    <t xml:space="preserve">210
(2027)
</t>
  </si>
  <si>
    <t>2.1.3. Ilgalaikės priežiūros paslaugų plėtra VšĮ Vilkaviškio PSPC</t>
  </si>
  <si>
    <t xml:space="preserve">100
(2029)
</t>
  </si>
  <si>
    <t>24-505-P</t>
  </si>
  <si>
    <t>Ilgalaikės priežiūros paslaugų plėtra Marijampolės regione V</t>
  </si>
  <si>
    <t>1.1.6. Ilgalaikės priežiūros paslaugų plėtra VšĮ Vilkaviškio ligoninėje</t>
  </si>
  <si>
    <t xml:space="preserve">80
(2028)
</t>
  </si>
  <si>
    <t>VšĮ Vilkaviškio ligoninė</t>
  </si>
  <si>
    <t>2.1.4. Ilgalaikės priežiūros paslaugų plėtra VšĮ Vilkaviškio ligoninėje</t>
  </si>
  <si>
    <t xml:space="preserve">55
(2028)
</t>
  </si>
  <si>
    <t xml:space="preserve">1
(2028)
</t>
  </si>
  <si>
    <t>80 
(2028)</t>
  </si>
  <si>
    <t>24-506-P</t>
  </si>
  <si>
    <t>Ilgalaikės priežiūros paslaugų plėtra Marijampolės regione VI</t>
  </si>
  <si>
    <t>2.1.1. Tikslinių ilgalaikės priežiūros paslaugų diegimas ir plėtojimas Kalvarijos savivaldybėje</t>
  </si>
  <si>
    <t xml:space="preserve">25
(2029)
</t>
  </si>
  <si>
    <t>24-106-P</t>
  </si>
  <si>
    <t>Marijampolės viešojo transporto priemonių parko atnaujinimas</t>
  </si>
  <si>
    <t>Naujo ar modernizuoto viešojo transporto naudotojų skaičius per metus</t>
  </si>
  <si>
    <t>R.B.2.2062</t>
  </si>
  <si>
    <t>UAB „Marijampolės autobusų parkas“</t>
  </si>
  <si>
    <t>2026-03</t>
  </si>
  <si>
    <t>2026-05</t>
  </si>
  <si>
    <t>Įsigytos nulinės emisijos viešojo transporto priemonės</t>
  </si>
  <si>
    <t>P.S.2.1036</t>
  </si>
  <si>
    <t>Kolektyviniam viešajam transportui skirtų ekologiškų riedmenų pajėgumai</t>
  </si>
  <si>
    <t>P.B.2.0057</t>
  </si>
  <si>
    <t>keleiviai</t>
  </si>
  <si>
    <t>1.1 Kazlų Rūdos savivaldybės gyventojų sveikatos stiprinimas</t>
  </si>
  <si>
    <t>2024-01-15 
(1.1 ir 1.2 veiksmuose nurodyti PĮP buvo atsiimti)</t>
  </si>
  <si>
    <t>1.2. Sveikos gyvensenos skatinimas Vilkaviškio rajono savivaldybėje</t>
  </si>
  <si>
    <t>1.3. Visuomenės sveikatos paslaugų kokybės gerinimas Šakių rajone</t>
  </si>
  <si>
    <t xml:space="preserve">1404
(2029)
</t>
  </si>
  <si>
    <t>1.4. Prevencinių priemonių, skirtų visuomenės sveikatos stiprinimui įgyvendinimas Kalvarijos ir Marijampolės savivaldybėse</t>
  </si>
  <si>
    <t xml:space="preserve">600
(2029)
</t>
  </si>
  <si>
    <t>24-508-P</t>
  </si>
  <si>
    <t xml:space="preserve">Kokybiškų prevencijos paslaugų prieinamumo didinimas visuomenės sveikatai stiprinti </t>
  </si>
  <si>
    <t>1.1.Kazlų Rūdos savivaldybės gyventojų sveikatos stiprinimas</t>
  </si>
  <si>
    <t xml:space="preserve"> 2024-10</t>
  </si>
  <si>
    <t xml:space="preserve"> 2024-12</t>
  </si>
  <si>
    <t xml:space="preserve">770
(2029)
</t>
  </si>
  <si>
    <t>24-509-P</t>
  </si>
  <si>
    <t xml:space="preserve">715
(2029)
</t>
  </si>
  <si>
    <t>2024-08-29</t>
  </si>
  <si>
    <t>2024-08-30</t>
  </si>
  <si>
    <t>24-209-P</t>
  </si>
  <si>
    <t>Žaliosios
infrastruktūros plėtojimas
Vilkaviškio mieste</t>
  </si>
  <si>
    <t>02-001-06-08-02-(RE)-24-(LT024-03-02-02)</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</si>
  <si>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</si>
  <si>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</si>
  <si>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</si>
  <si>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</si>
  <si>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Žalioji infrastruktūra, kuriai suteikta parama kitais nei prisitaikymo prie klimato kaitos tikslais</t>
  </si>
  <si>
    <t>RCO36
P.B.2.0036</t>
  </si>
  <si>
    <t>Pastebėjimai dėl stebėsenos rodiklių</t>
  </si>
  <si>
    <t xml:space="preserve">Šio kvietimo patvirtintos rodiklių kortelės įkeltos (1 priedo 4 priedas)  M:\2. PROGRAMOS\3.1 EGADP - SP 21-27\2. Kvietimai\DTPS\1.2 KVIETIMŲ PLANAI\Suderintos rodiklių kortelės\10-001-06-01-03 (RE) </t>
  </si>
  <si>
    <t>01-004-07-02-01 (RE)-24-(LT024-02-01-01)</t>
  </si>
  <si>
    <t>2,5 Varnupių piliakalnio pritaikymas lankymui</t>
  </si>
  <si>
    <t>2,7 Ivoniškio ežero pritaikymas turizmo infrastruktūrai</t>
  </si>
  <si>
    <t>2,8Viešosios turizmo infrastruktūros prie Yglos ežero plėtra</t>
  </si>
  <si>
    <t>2,9 Viešosios turizmo infrastruktūros prie Žaltyčio ežero sukūrimas</t>
  </si>
  <si>
    <t>2,6 Pažink Šunskų kraštą</t>
  </si>
  <si>
    <t xml:space="preserve">Pagerinti sąlygas investicijų pritraukimui (III etapas) Kurti prielaidas didinti miesto investicinį potencialą </t>
  </si>
  <si>
    <t>1,1 Investicijų pritraukimui svarbios susisiekimo infrastruktūros plėtra</t>
  </si>
  <si>
    <t>01-004-07-01-01 (RE)-24-(LT024-02-02-01)</t>
  </si>
  <si>
    <t>2,3 Investicijų pritraukimui svarbios susisiekimo infrastruktūros plėtra</t>
  </si>
  <si>
    <t>Konkretus 2021–2027 m. Europos Sąjungos investicijų programos uždavinys "5.1. Skatinti integruotą ir įtraukią socialinę, ekonominę ir aplinkosaugos plėtrą, puoselėti kultūrą, gamtos paveldą, darnų turizmą ir saugumą miestų teritorijose"</t>
  </si>
  <si>
    <t>Sukurtos arba atkurtos teritorijos, naudojamos ekonominei veiklai</t>
  </si>
  <si>
    <t xml:space="preserve">R.S.2.3038 </t>
  </si>
  <si>
    <t>2,11 Dviračių takas Šakiai-Gelgaudiškis</t>
  </si>
  <si>
    <t>24-312-P</t>
  </si>
  <si>
    <t>Pagerinti viešųjų paslaugų  prieinamumą ir kurti prielaidas tvariai miesto aplinkai (I etapas)</t>
  </si>
  <si>
    <t>1,2 Bendrojo ugdymo įstaigų paslaugų plėtra ir 
prieinamumo didinimas</t>
  </si>
  <si>
    <t>..</t>
  </si>
  <si>
    <t>24-311-P</t>
  </si>
  <si>
    <t>Pagerinti viešųjų paslaugų  prieinamumą ir kurti prielaidas tvariai miesto aplinkai (II etapas)</t>
  </si>
  <si>
    <t>1,1 Ikimokyklinio ugdymo sąlygų gerinimas ir prieinamumo didinimas</t>
  </si>
  <si>
    <t>24-313-P</t>
  </si>
  <si>
    <t>Pagerinti viešųjų paslaugų  prieinamumą ir kurti prielaidas tvariai miesto aplinkai (III etapas)</t>
  </si>
  <si>
    <t>1,3 Meno mokyklos teikiamų paslaugų plėtra ir jų prieinamumo gerinimas</t>
  </si>
  <si>
    <t>24-314-P</t>
  </si>
  <si>
    <t>Pagerinti viešųjų paslaugų  prieinamumą ir kurti prielaidas tvariai miesto aplinkai (IV etapas)</t>
  </si>
  <si>
    <t>1,4 Baseino Jaunimo g. teikiamų paslaugų gerinimas</t>
  </si>
  <si>
    <t>2026-06</t>
  </si>
  <si>
    <t>2026-08</t>
  </si>
  <si>
    <t>1,5 Sporto centro paslaugų plėtra</t>
  </si>
  <si>
    <t>1,6 Draugystės mikrorajono šiaurinio kvartalo gyvenamosios aplinkos kokybės gerinimas</t>
  </si>
  <si>
    <t>Rekultivuota žemė, naudojama žaliesiems plotams, socialiniams būstams, ekonominei arba kitai paskirčiai</t>
  </si>
  <si>
    <t>R.B.2.2052</t>
  </si>
  <si>
    <t>Atviros erdvės, sukurtos arba atkurtos miestų teritorijose</t>
  </si>
  <si>
    <t xml:space="preserve">P.B.2.0114 </t>
  </si>
  <si>
    <t>kv. metrai</t>
  </si>
  <si>
    <t>24-315-P</t>
  </si>
  <si>
    <t>Kurti prielaidas didinti miesto investicinį potencialą (I etapas)</t>
  </si>
  <si>
    <t>2,2 Investicijoms pritraukti ir skatinti, gyvenimo kokybei gerinti, ir tvaraus judumo plėtrai užtikrinti būtinos infrastruktūros sukūrimas</t>
  </si>
  <si>
    <t>R.S.2.3038</t>
  </si>
  <si>
    <t>24-316-P</t>
  </si>
  <si>
    <t>Kurti prielaidas didinti miesto investicinį potencialą (II etapas)</t>
  </si>
  <si>
    <t>2,1 Investicinio sklypo Gamyklų g. parengimas, siekiant pritraukti naujas investicijas ir kurti darbo vietas</t>
  </si>
  <si>
    <t>2024-11-28</t>
  </si>
  <si>
    <t>Europos Sąjungos (toliau – ES) fondų lėšos</t>
  </si>
  <si>
    <t>2025 02</t>
  </si>
  <si>
    <t>24-413-P</t>
  </si>
  <si>
    <t>Institucinės globos pertvarka Marijampolės regione V</t>
  </si>
  <si>
    <r>
      <rPr>
        <b/>
        <sz val="10"/>
        <color theme="1"/>
        <rFont val="Times New Roman"/>
        <family val="1"/>
        <charset val="186"/>
      </rPr>
      <t>***PASTABA</t>
    </r>
    <r>
      <rPr>
        <sz val="10"/>
        <color theme="1"/>
        <rFont val="Times New Roman"/>
        <family val="1"/>
        <charset val="186"/>
      </rPr>
      <t>. Paskelbus kvietimą Nr. 24-406-P PĮP nebuvo pateiktas. Patikslinus RPPl informaciją, projektui suplanuotas naujas kvietimas Nr. 24-413-P</t>
    </r>
  </si>
  <si>
    <t>2024-03-18 (2024-07-04 PĮP buvo atsiimtas.)</t>
  </si>
  <si>
    <t>2024-03-18 (2024-07-11 PĮP buvo atsiimtas.)</t>
  </si>
  <si>
    <t>24-210-P</t>
  </si>
  <si>
    <t>UAB „Kazlų Rūdos
energija“</t>
  </si>
  <si>
    <t>2026-01</t>
  </si>
  <si>
    <t>24-211-P</t>
  </si>
  <si>
    <t>2.773</t>
  </si>
  <si>
    <t>UAB „Šakių vandenys</t>
  </si>
  <si>
    <t>25.928</t>
  </si>
  <si>
    <t>Dviračiams skirta infrastruktūra, kuriai suteikta parama</t>
  </si>
  <si>
    <t xml:space="preserve">P.B.2.0058 </t>
  </si>
  <si>
    <t xml:space="preserve">R.S.2.3025 </t>
  </si>
  <si>
    <t>24-414-P</t>
  </si>
  <si>
    <t>Socialinio būsto fondo plėtra Marijampolės regione IV</t>
  </si>
  <si>
    <t>2025 06</t>
  </si>
  <si>
    <t>2025 08</t>
  </si>
  <si>
    <t>24-317-P</t>
  </si>
  <si>
    <t>Paskatinti regiono ekonominį augimą išnaudojant regiono turistinius išteklius (VI etapas)</t>
  </si>
  <si>
    <t>2025-02-28</t>
  </si>
  <si>
    <t xml:space="preserve">
2024-10</t>
  </si>
  <si>
    <t xml:space="preserve">
2025-01</t>
  </si>
  <si>
    <t>1.1.3 Investicijoms tinkamos infrastruktūros parengimas Vilkaviškio rajono savivaldybėje</t>
  </si>
  <si>
    <t xml:space="preserve">420 000,00
</t>
  </si>
  <si>
    <t>24-401-P*</t>
  </si>
  <si>
    <t>Socialinių dirbtuvių įkūrimas asmenims, turintiems intelekto ir (ar) psichikos negalią**</t>
  </si>
  <si>
    <t>Socialinio būsto fondo plėtra Kalvarijos savivaldybėje***</t>
  </si>
  <si>
    <t>Socialinio būsto fondo plėtra Kazlų Rūdos savivaldybėje*****</t>
  </si>
  <si>
    <t>Paslaugų, reikalingų institucinės globos pertvarkai įgyvendinti, infrastruktūros modernizavimas ir plėtra Kalvarijos savivaldybėje****</t>
  </si>
  <si>
    <t>24-410-P******</t>
  </si>
  <si>
    <t>24-415-P</t>
  </si>
  <si>
    <t>Socialinio būsto fondo plėtra ir dienos užimtumo centro steigimas Šakių rajone II</t>
  </si>
  <si>
    <t>2025 09</t>
  </si>
  <si>
    <t>2025 11</t>
  </si>
  <si>
    <t>24-416-P</t>
  </si>
  <si>
    <t>Institucinės globos pertvarka Marijampolės regione VI</t>
  </si>
  <si>
    <t>24-417-P</t>
  </si>
  <si>
    <t>Institucinės globos pertvarka Marijampolės regione VII</t>
  </si>
  <si>
    <t>2025 10</t>
  </si>
  <si>
    <r>
      <rPr>
        <b/>
        <sz val="10"/>
        <color theme="1"/>
        <rFont val="Times New Roman"/>
        <family val="1"/>
      </rPr>
      <t>*PASTABA</t>
    </r>
    <r>
      <rPr>
        <sz val="10"/>
        <color theme="1"/>
        <rFont val="Times New Roman"/>
        <family val="1"/>
        <charset val="186"/>
      </rPr>
      <t>. Įvertinus kvietimui pateiktą PĮP ir priėmus sprendimą dėl finansavimo, Projekto vyksdytojas atsisakė pasirašyti projekto sutartį dėl per didelio nuosavo įnašo, paprašė atsiimti PĮP. 2025-08-04 Marijampolės RPT sprendimu Nr. S-10 patikslinus RPPl ir pavėlinus projekto pradžios datą, projektui suplanuotas naujas kvietimas Nr. 24-415-P.</t>
    </r>
  </si>
  <si>
    <r>
      <rPr>
        <b/>
        <sz val="10"/>
        <color theme="1"/>
        <rFont val="Times New Roman"/>
        <family val="1"/>
        <charset val="186"/>
      </rPr>
      <t xml:space="preserve">**PASTABA. </t>
    </r>
    <r>
      <rPr>
        <sz val="10"/>
        <color theme="1"/>
        <rFont val="Times New Roman"/>
        <family val="1"/>
        <charset val="186"/>
      </rPr>
      <t>Paskelbus kvietimą Nr. 24-402-P PĮP atsiimtas, nes projektas Marijampolės RPT 2024-11-25 sprendimu Nr. S-19 apjungtas į vieną projektą su kitu projektu kvietime Nr. 24-407-P.</t>
    </r>
  </si>
  <si>
    <r>
      <rPr>
        <b/>
        <sz val="10"/>
        <color theme="1"/>
        <rFont val="Times New Roman"/>
        <family val="1"/>
        <charset val="186"/>
      </rPr>
      <t xml:space="preserve">***PASTABA. </t>
    </r>
    <r>
      <rPr>
        <sz val="10"/>
        <color theme="1"/>
        <rFont val="Times New Roman"/>
        <family val="1"/>
        <charset val="186"/>
      </rPr>
      <t>Paskelbus kvietimą Nr. 24-405-P PĮP nebuvo pateiktas. Marijampolės RPT 2024-11-25 sprendimu Nr. S-19 patvirtino RPPl keitimą, kuriame projektas nebeplanuojamas įgyvendinti, todėl naujas kvietimas šiam projektui neplanuojamas</t>
    </r>
  </si>
  <si>
    <r>
      <rPr>
        <b/>
        <sz val="10"/>
        <color theme="1"/>
        <rFont val="Times New Roman"/>
        <family val="1"/>
        <charset val="186"/>
      </rPr>
      <t xml:space="preserve">*****PASTABA. </t>
    </r>
    <r>
      <rPr>
        <sz val="10"/>
        <color theme="1"/>
        <rFont val="Times New Roman"/>
        <family val="1"/>
        <charset val="186"/>
      </rPr>
      <t xml:space="preserve">Kvietimui Nr. 24-405-P pateiktas PĮP atsiimtas. Marijampolės RPT 2024-12-11 sprendimu Nr. S-21 patvirtino RPPl keitimą, kuriame pavėlinta projekto pradžios data iki 2025 m. IV ketv., todėl projektui suplanuotas naujas kvietimas Nr. 24-414-P </t>
    </r>
  </si>
  <si>
    <r>
      <rPr>
        <b/>
        <sz val="10"/>
        <rFont val="Times New Roman"/>
        <family val="1"/>
      </rPr>
      <t>******PASTABA.</t>
    </r>
    <r>
      <rPr>
        <sz val="10"/>
        <rFont val="Times New Roman"/>
        <family val="1"/>
        <charset val="186"/>
      </rPr>
      <t xml:space="preserve">  Abu kvietimui Nr. 24-410-P pateikti PĮP atsiimti, o 2025-08-04 Marijampolės RPT sprendimu Nr. S-10 patikslinus RPPl ir pavėlinus projektų pradžios datas, projektams suplanuoti dui nauji kvietimai Nr. 24-416-P ir Nr. 24-417-P</t>
    </r>
  </si>
  <si>
    <t>Dviračių ir pėsčiųjų tako tarp A. Civinsko g. ir Aušros g. Marijampolės mieste įrengimas, skatinant bevariklio transporto integraciją*</t>
  </si>
  <si>
    <t>24-107-P</t>
  </si>
  <si>
    <t>Dviračių ir pėsčiųjų tako tarp Geležinkelio ir Marių gatvių įrengimas, skatinant bevariklio transporto integraciją</t>
  </si>
  <si>
    <t>* 24-102-P kvietimo informacija nekeičiama, kadangi kvietimas jau pasibaigęs. Tačiau MRPPL projektui "Dviračių ir pėsčiųjų tako tarp A. Civinsko g. ir Aušros g. Marijampolės mieste įrengimas, skatinant bevariklio transporto integraciją" padidinta ES lėšų suma iki 6110405,00 Eur, o rodiklis P.B.2.0058 padidintas iki 0,73</t>
  </si>
  <si>
    <t>3,1 Investicijų skatinimo priemonių įgyvendinimas Marijampolės regione</t>
  </si>
  <si>
    <t>24-212-P</t>
  </si>
  <si>
    <t>Geriamojo vandens tiekimo infrastruktūros saugumo didinimas Kalvarijos savivaldybėje</t>
  </si>
  <si>
    <t>02-001-06-07-03-(RE)-24-(LT024-02-03-01)</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</si>
  <si>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</si>
  <si>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</si>
  <si>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</si>
  <si>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</si>
  <si>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UAB „Kalvarijos komunalininkas“</t>
  </si>
  <si>
    <t xml:space="preserve">
2027-01                               </t>
  </si>
  <si>
    <t xml:space="preserve">
2027-03                    </t>
  </si>
  <si>
    <t>Viešieji vandens tiekėjai ir nuotekų tvarkytojai, kurie investuoja į saugaus vandens tiekimo užtikrinimo priemones, siekdami padidinti įmonių veiklos atsparumą</t>
  </si>
  <si>
    <t xml:space="preserve">R.S.2.3055 </t>
  </si>
  <si>
    <t>24-213-P</t>
  </si>
  <si>
    <t>Kazlų Rūdos miesto ir Plutiškių vandenviečių infrastruktūros saugumo didinimas</t>
  </si>
  <si>
    <t>UAB „Kazlų Rūdos energija“</t>
  </si>
  <si>
    <t xml:space="preserve">
2027-03                   </t>
  </si>
  <si>
    <t>24-214-P</t>
  </si>
  <si>
    <t>Didinti geriamojo vandens tiekimo infrastruktūros saugumą Marijampolės savivaldybėje</t>
  </si>
  <si>
    <t xml:space="preserve">
2027-01                              </t>
  </si>
  <si>
    <t xml:space="preserve">
2027-03</t>
  </si>
  <si>
    <t>24-215-P</t>
  </si>
  <si>
    <t>Vandenviečių apsaugos didinimas Šakių rajono savivaldybės teritorijoje</t>
  </si>
  <si>
    <t>24-216-P</t>
  </si>
  <si>
    <t>Geriamojo vandens tiekimo infrastruktūros saugumo didinimas Vilkaviškio rajono savivaldybėje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</si>
</sst>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
    <numFmt numFmtId="165" formatCode="_-* #,##0.00\ _€_-;\-* #,##0.00\ _€_-;_-* &quot;-&quot;??\ _€_-;_-@_-"/>
    <numFmt numFmtId="166" formatCode="#,##0.00\ _€"/>
  </numFmts>
  <fonts count="57"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name val="Calibri"/>
      <family val="2"/>
      <charset val="186"/>
      <scheme val="minor"/>
    </font>
    <font>
      <b/>
      <sz val="9"/>
      <color theme="1"/>
      <name val="Calibri"/>
      <family val="2"/>
      <charset val="186"/>
      <scheme val="minor"/>
    </font>
    <font>
      <b/>
      <sz val="9"/>
      <color theme="1"/>
      <name val="Times New Roman"/>
      <family val="1"/>
      <charset val="186"/>
    </font>
    <font>
      <b/>
      <sz val="9"/>
      <name val="Times New Roman"/>
      <family val="1"/>
      <charset val="186"/>
    </font>
    <font>
      <sz val="11"/>
      <name val="Calibri"/>
      <family val="2"/>
      <charset val="186"/>
    </font>
    <font>
      <i/>
      <sz val="9"/>
      <color theme="1"/>
      <name val="Times New Roman"/>
      <family val="1"/>
    </font>
    <font>
      <i/>
      <sz val="9"/>
      <name val="Times New Roman"/>
      <family val="1"/>
    </font>
    <font>
      <sz val="10"/>
      <color theme="1"/>
      <name val="Times New Roman"/>
      <family val="1"/>
    </font>
    <font>
      <strike/>
      <sz val="10"/>
      <color rgb="FFFF0000"/>
      <name val="Times New Roman"/>
      <family val="1"/>
      <charset val="186"/>
    </font>
    <font>
      <sz val="9"/>
      <name val="Times New Roman"/>
      <family val="1"/>
      <charset val="186"/>
    </font>
    <font>
      <sz val="9"/>
      <color theme="1"/>
      <name val="Calibri"/>
      <family val="2"/>
      <charset val="186"/>
      <scheme val="minor"/>
    </font>
    <font>
      <sz val="9"/>
      <name val="Times New Roman"/>
      <family val="1"/>
    </font>
    <font>
      <sz val="9"/>
      <color theme="1"/>
      <name val="Times New Roman"/>
      <family val="1"/>
    </font>
    <font>
      <i/>
      <sz val="10"/>
      <color theme="1"/>
      <name val="Times New Roman"/>
      <family val="1"/>
    </font>
    <font>
      <sz val="10"/>
      <color rgb="FFFF0000"/>
      <name val="Times New Roman"/>
      <family val="1"/>
      <charset val="186"/>
    </font>
    <font>
      <u/>
      <sz val="11"/>
      <color theme="10"/>
      <name val="Calibri"/>
      <family val="2"/>
      <charset val="186"/>
      <scheme val="minor"/>
    </font>
    <font>
      <u/>
      <sz val="11"/>
      <color theme="0" tint="-4.9989318521683403E-2"/>
      <name val="Calibri"/>
      <family val="2"/>
      <charset val="186"/>
      <scheme val="minor"/>
    </font>
    <font>
      <sz val="10"/>
      <color theme="0"/>
      <name val="Times New Roman"/>
      <family val="1"/>
      <charset val="186"/>
    </font>
    <font>
      <b/>
      <sz val="11"/>
      <color theme="1"/>
      <name val="Times New Roman"/>
      <family val="1"/>
      <charset val="186"/>
    </font>
    <font>
      <sz val="11"/>
      <color theme="1"/>
      <name val="Times New Roman"/>
      <family val="1"/>
      <charset val="186"/>
    </font>
    <font>
      <sz val="11"/>
      <color rgb="FF000000"/>
      <name val="Times New Roman"/>
      <family val="1"/>
      <charset val="186"/>
    </font>
    <font>
      <b/>
      <sz val="11"/>
      <color theme="0" tint="-0.14999847407452621"/>
      <name val="Times New Roman"/>
      <family val="1"/>
      <charset val="186"/>
    </font>
    <font>
      <b/>
      <sz val="11"/>
      <name val="Times New Roman"/>
      <family val="1"/>
      <charset val="186"/>
    </font>
    <font>
      <b/>
      <sz val="11"/>
      <color theme="0" tint="-4.9989318521683403E-2"/>
      <name val="Times New Roman"/>
      <family val="1"/>
      <charset val="186"/>
    </font>
    <font>
      <sz val="11"/>
      <color theme="0" tint="-4.9989318521683403E-2"/>
      <name val="Times New Roman"/>
      <family val="1"/>
      <charset val="186"/>
    </font>
    <font>
      <b/>
      <sz val="11"/>
      <color rgb="FF000000"/>
      <name val="Times New Roman"/>
      <family val="1"/>
      <charset val="186"/>
    </font>
    <font>
      <b/>
      <sz val="12"/>
      <color theme="1"/>
      <name val="Times New Roman"/>
      <family val="1"/>
      <charset val="186"/>
    </font>
    <font>
      <sz val="8"/>
      <name val="Times New Roman"/>
      <family val="1"/>
      <charset val="186"/>
    </font>
    <font>
      <sz val="11"/>
      <color rgb="FFFF0000"/>
      <name val="Calibri"/>
      <family val="2"/>
      <charset val="186"/>
      <scheme val="minor"/>
    </font>
    <font>
      <i/>
      <strike/>
      <sz val="9"/>
      <color theme="1"/>
      <name val="Times New Roman"/>
      <family val="1"/>
      <charset val="186"/>
    </font>
    <font>
      <sz val="11"/>
      <color rgb="FFFF0000"/>
      <name val="Times New Roman"/>
      <family val="1"/>
      <charset val="186"/>
    </font>
    <font>
      <sz val="10"/>
      <name val="Calibri"/>
      <family val="2"/>
      <charset val="186"/>
      <scheme val="minor"/>
    </font>
    <font>
      <sz val="8"/>
      <name val="Times New Roman"/>
      <family val="1"/>
    </font>
    <font>
      <i/>
      <sz val="10"/>
      <color theme="0" tint="-0.499984740745262"/>
      <name val="Times New Roman"/>
      <family val="1"/>
      <charset val="186"/>
    </font>
    <font>
      <i/>
      <strike/>
      <sz val="10"/>
      <color theme="1"/>
      <name val="Times New Roman"/>
      <family val="1"/>
      <charset val="186"/>
    </font>
    <font>
      <i/>
      <sz val="10"/>
      <color theme="0" tint="-0.499984740745262"/>
      <name val="Times New Roman"/>
      <family val="1"/>
    </font>
    <font>
      <b/>
      <i/>
      <sz val="10"/>
      <color theme="0" tint="-0.499984740745262"/>
      <name val="Times New Roman"/>
      <family val="1"/>
    </font>
    <font>
      <b/>
      <sz val="10"/>
      <color theme="1"/>
      <name val="Times New Roman"/>
      <family val="1"/>
    </font>
    <font>
      <sz val="10"/>
      <name val="Times New Roman"/>
      <family val="1"/>
    </font>
    <font>
      <b/>
      <sz val="10"/>
      <name val="Times New Roman"/>
      <family val="1"/>
    </font>
    <font>
      <i/>
      <strike/>
      <sz val="9"/>
      <name val="Times New Roman"/>
      <family val="1"/>
      <charset val="186"/>
    </font>
    <font>
      <i/>
      <strike/>
      <sz val="10"/>
      <name val="Times New Roman"/>
      <family val="1"/>
      <charset val="186"/>
    </font>
    <font>
      <b/>
      <sz val="8"/>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3999755851924192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bottom style="slantDashDot">
        <color indexed="64"/>
      </bottom>
      <diagonal/>
    </border>
    <border>
      <left style="thin">
        <color indexed="64"/>
      </left>
      <right style="thin">
        <color indexed="64"/>
      </right>
      <top style="slantDashDot">
        <color indexed="64"/>
      </top>
      <bottom/>
      <diagonal/>
    </border>
    <border>
      <left style="thin">
        <color indexed="64"/>
      </left>
      <right style="thin">
        <color indexed="64"/>
      </right>
      <top style="slantDashDot">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bottom style="medium">
        <color indexed="64"/>
      </bottom>
      <diagonal/>
    </border>
  </borders>
  <cellStyleXfs count="3">
    <xf numFmtId="0" fontId="0" fillId="0" borderId="0"/>
    <xf numFmtId="0" fontId="13" fillId="3" borderId="7" applyNumberFormat="0" applyFont="0" applyAlignment="0" applyProtection="0"/>
    <xf numFmtId="0" fontId="29" fillId="0" borderId="0" applyNumberFormat="0" applyFill="0" applyBorder="0" applyAlignment="0" applyProtection="0"/>
  </cellStyleXfs>
  <cellXfs count="702">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16" fillId="4" borderId="10"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6" fillId="4" borderId="3" xfId="0" applyFont="1" applyFill="1" applyBorder="1" applyAlignment="1">
      <alignment vertical="center" wrapText="1"/>
    </xf>
    <xf numFmtId="0" fontId="17" fillId="4" borderId="8" xfId="0" applyFont="1" applyFill="1" applyBorder="1" applyAlignment="1">
      <alignment vertical="center" wrapText="1"/>
    </xf>
    <xf numFmtId="0" fontId="17" fillId="4" borderId="1" xfId="0" applyFont="1" applyFill="1" applyBorder="1" applyAlignment="1">
      <alignment vertical="center" wrapText="1"/>
    </xf>
    <xf numFmtId="0" fontId="15" fillId="4" borderId="1" xfId="0" applyFont="1" applyFill="1" applyBorder="1" applyAlignment="1">
      <alignment horizontal="center"/>
    </xf>
    <xf numFmtId="0" fontId="4" fillId="0" borderId="0" xfId="0" applyFont="1" applyAlignment="1">
      <alignment vertical="center" wrapText="1"/>
    </xf>
    <xf numFmtId="0" fontId="4" fillId="2" borderId="0" xfId="0" applyFont="1" applyFill="1"/>
    <xf numFmtId="0" fontId="2" fillId="0" borderId="2" xfId="0" applyFont="1" applyBorder="1" applyAlignment="1">
      <alignment horizontal="center"/>
    </xf>
    <xf numFmtId="0" fontId="11" fillId="0" borderId="2" xfId="0" applyFont="1" applyBorder="1" applyAlignment="1">
      <alignment horizontal="center"/>
    </xf>
    <xf numFmtId="0" fontId="0" fillId="0" borderId="0" xfId="0" applyAlignment="1">
      <alignment vertical="center"/>
    </xf>
    <xf numFmtId="0" fontId="0" fillId="0" borderId="1" xfId="0" quotePrefix="1" applyBorder="1" applyAlignment="1">
      <alignment horizontal="left" vertical="center" wrapText="1"/>
    </xf>
    <xf numFmtId="0" fontId="0" fillId="0" borderId="1" xfId="0" applyBorder="1" applyAlignment="1">
      <alignment horizontal="center" vertical="center" wrapText="1"/>
    </xf>
    <xf numFmtId="0" fontId="0" fillId="0" borderId="1" xfId="0" quotePrefix="1" applyBorder="1" applyAlignment="1">
      <alignment horizontal="center" vertical="center" wrapText="1"/>
    </xf>
    <xf numFmtId="0" fontId="0" fillId="0" borderId="1" xfId="0" applyBorder="1" applyAlignment="1">
      <alignment vertical="center"/>
    </xf>
    <xf numFmtId="0" fontId="0" fillId="0" borderId="0" xfId="0" applyAlignment="1">
      <alignment vertical="center" wrapText="1"/>
    </xf>
    <xf numFmtId="0" fontId="0" fillId="2" borderId="0" xfId="0" applyFill="1"/>
    <xf numFmtId="0" fontId="8" fillId="0" borderId="0" xfId="0" applyFont="1" applyAlignment="1">
      <alignment horizontal="center"/>
    </xf>
    <xf numFmtId="0" fontId="19" fillId="0" borderId="1" xfId="0" applyFont="1" applyBorder="1" applyAlignment="1">
      <alignment horizontal="center" vertical="center" wrapText="1"/>
    </xf>
    <xf numFmtId="0" fontId="4" fillId="0" borderId="0" xfId="0" applyFont="1" applyAlignment="1">
      <alignment horizontal="center"/>
    </xf>
    <xf numFmtId="0" fontId="5" fillId="0" borderId="24" xfId="0" applyFont="1" applyBorder="1" applyAlignment="1">
      <alignment horizontal="center" vertical="center" wrapText="1"/>
    </xf>
    <xf numFmtId="0" fontId="7" fillId="0" borderId="24" xfId="0" applyFont="1" applyBorder="1" applyAlignment="1">
      <alignment horizontal="center" vertical="center" wrapText="1"/>
    </xf>
    <xf numFmtId="0" fontId="4" fillId="0" borderId="26" xfId="0" applyFont="1" applyBorder="1" applyAlignment="1">
      <alignment horizontal="center"/>
    </xf>
    <xf numFmtId="0" fontId="4" fillId="0" borderId="24" xfId="0" applyFont="1" applyBorder="1" applyAlignment="1">
      <alignment horizontal="center"/>
    </xf>
    <xf numFmtId="0" fontId="8" fillId="0" borderId="24" xfId="0" applyFont="1" applyBorder="1" applyAlignment="1">
      <alignment horizontal="center"/>
    </xf>
    <xf numFmtId="0" fontId="4" fillId="0" borderId="27" xfId="0" applyFont="1" applyBorder="1" applyAlignment="1">
      <alignment horizontal="center"/>
    </xf>
    <xf numFmtId="0" fontId="4" fillId="0" borderId="28" xfId="0" applyFont="1" applyBorder="1" applyAlignment="1">
      <alignment horizontal="center" vertical="center" wrapText="1"/>
    </xf>
    <xf numFmtId="0" fontId="4" fillId="0" borderId="28" xfId="0" applyFont="1" applyBorder="1" applyAlignment="1">
      <alignment horizontal="center" vertical="center"/>
    </xf>
    <xf numFmtId="0" fontId="4" fillId="0" borderId="29" xfId="0" applyFont="1" applyBorder="1" applyAlignment="1">
      <alignment horizontal="center" vertical="center" wrapText="1"/>
    </xf>
    <xf numFmtId="0" fontId="4" fillId="0" borderId="29"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12" fillId="0" borderId="0" xfId="0" applyFont="1"/>
    <xf numFmtId="0" fontId="1" fillId="0" borderId="1" xfId="0" applyFont="1" applyBorder="1" applyAlignment="1">
      <alignment horizontal="center" vertical="center" wrapText="1"/>
    </xf>
    <xf numFmtId="0" fontId="24" fillId="0" borderId="0" xfId="0" applyFont="1"/>
    <xf numFmtId="0" fontId="23" fillId="0" borderId="0" xfId="0" applyFont="1"/>
    <xf numFmtId="0" fontId="23" fillId="2" borderId="0" xfId="0" applyFont="1" applyFill="1"/>
    <xf numFmtId="0" fontId="9" fillId="0" borderId="3" xfId="0" applyFont="1" applyBorder="1" applyAlignment="1">
      <alignment horizontal="center" vertical="center" wrapText="1"/>
    </xf>
    <xf numFmtId="0" fontId="27" fillId="0" borderId="1" xfId="0" applyFont="1" applyBorder="1" applyAlignment="1">
      <alignment horizontal="center" vertical="top" wrapText="1"/>
    </xf>
    <xf numFmtId="2" fontId="27" fillId="0" borderId="1" xfId="0" applyNumberFormat="1" applyFont="1" applyBorder="1" applyAlignment="1">
      <alignment horizontal="center" vertical="top" wrapText="1"/>
    </xf>
    <xf numFmtId="0" fontId="5" fillId="2" borderId="1" xfId="0" applyFont="1" applyFill="1" applyBorder="1" applyAlignment="1">
      <alignment horizontal="center" vertical="center" wrapText="1"/>
    </xf>
    <xf numFmtId="0" fontId="28" fillId="0" borderId="0" xfId="0" applyFont="1" applyAlignment="1">
      <alignment horizontal="center" vertical="center"/>
    </xf>
    <xf numFmtId="0" fontId="9" fillId="0" borderId="1" xfId="0" applyFont="1" applyBorder="1" applyAlignment="1">
      <alignment horizontal="center" vertical="center" wrapText="1"/>
    </xf>
    <xf numFmtId="4" fontId="11" fillId="0" borderId="3" xfId="0" applyNumberFormat="1" applyFont="1" applyBorder="1" applyAlignment="1">
      <alignment horizontal="center" vertical="center"/>
    </xf>
    <xf numFmtId="49" fontId="9" fillId="0" borderId="3" xfId="0" applyNumberFormat="1" applyFont="1" applyBorder="1" applyAlignment="1">
      <alignment horizontal="center" vertical="center" wrapText="1"/>
    </xf>
    <xf numFmtId="4" fontId="4" fillId="0" borderId="0" xfId="0" applyNumberFormat="1" applyFont="1"/>
    <xf numFmtId="0" fontId="31" fillId="0" borderId="0" xfId="0" applyFont="1"/>
    <xf numFmtId="0" fontId="31" fillId="0" borderId="0" xfId="0" applyFont="1" applyAlignment="1">
      <alignment horizontal="center" vertical="top"/>
    </xf>
    <xf numFmtId="4" fontId="31" fillId="0" borderId="0" xfId="0" applyNumberFormat="1" applyFont="1"/>
    <xf numFmtId="0" fontId="5" fillId="2" borderId="7" xfId="1" applyFont="1" applyFill="1" applyAlignment="1">
      <alignment horizontal="center" vertical="center" wrapText="1"/>
    </xf>
    <xf numFmtId="0" fontId="7" fillId="0" borderId="1" xfId="0" applyFont="1" applyBorder="1" applyAlignment="1">
      <alignment horizontal="center" vertical="top" wrapText="1"/>
    </xf>
    <xf numFmtId="0" fontId="2" fillId="0" borderId="2" xfId="0" applyFont="1" applyBorder="1" applyAlignment="1">
      <alignment horizontal="center" vertical="center"/>
    </xf>
    <xf numFmtId="0" fontId="2" fillId="0" borderId="2" xfId="0" applyFont="1" applyBorder="1" applyAlignment="1">
      <alignment horizontal="center" vertical="top"/>
    </xf>
    <xf numFmtId="0" fontId="32" fillId="0" borderId="2" xfId="0" applyFont="1" applyBorder="1" applyAlignment="1">
      <alignment horizontal="left" vertical="top" wrapText="1"/>
    </xf>
    <xf numFmtId="0" fontId="33" fillId="0" borderId="2" xfId="0" applyFont="1" applyBorder="1" applyAlignment="1">
      <alignment horizontal="left" vertical="top" wrapText="1"/>
    </xf>
    <xf numFmtId="0" fontId="34" fillId="0" borderId="2" xfId="0" applyFont="1" applyBorder="1" applyAlignment="1">
      <alignment horizontal="left" vertical="top" wrapText="1"/>
    </xf>
    <xf numFmtId="0" fontId="33" fillId="0" borderId="2" xfId="0" applyFont="1" applyBorder="1" applyAlignment="1">
      <alignment horizontal="center" vertical="top" wrapText="1"/>
    </xf>
    <xf numFmtId="0" fontId="34" fillId="0" borderId="2" xfId="0" applyFont="1" applyBorder="1" applyAlignment="1">
      <alignment horizontal="center" vertical="top" wrapText="1"/>
    </xf>
    <xf numFmtId="4" fontId="33" fillId="0" borderId="2" xfId="0" applyNumberFormat="1" applyFont="1" applyBorder="1" applyAlignment="1">
      <alignment horizontal="left" vertical="top" wrapText="1"/>
    </xf>
    <xf numFmtId="0" fontId="33" fillId="0" borderId="2" xfId="0" applyFont="1" applyBorder="1" applyAlignment="1">
      <alignment horizontal="left" vertical="top"/>
    </xf>
    <xf numFmtId="164" fontId="33" fillId="0" borderId="2" xfId="0" applyNumberFormat="1" applyFont="1" applyBorder="1" applyAlignment="1">
      <alignment horizontal="center" vertical="top"/>
    </xf>
    <xf numFmtId="164" fontId="33" fillId="0" borderId="4" xfId="0" applyNumberFormat="1" applyFont="1" applyBorder="1" applyAlignment="1">
      <alignment horizontal="center" vertical="top"/>
    </xf>
    <xf numFmtId="4" fontId="33" fillId="0" borderId="0" xfId="0" applyNumberFormat="1" applyFont="1" applyAlignment="1">
      <alignment horizontal="left" vertical="top" wrapText="1"/>
    </xf>
    <xf numFmtId="0" fontId="33" fillId="0" borderId="0" xfId="0" applyFont="1" applyAlignment="1">
      <alignment horizontal="left" vertical="top" wrapText="1"/>
    </xf>
    <xf numFmtId="0" fontId="35" fillId="0" borderId="8" xfId="0" applyFont="1" applyBorder="1" applyAlignment="1">
      <alignment horizontal="left" vertical="top" wrapText="1"/>
    </xf>
    <xf numFmtId="0" fontId="33" fillId="0" borderId="8" xfId="0" applyFont="1" applyBorder="1" applyAlignment="1">
      <alignment horizontal="left" vertical="top" wrapText="1"/>
    </xf>
    <xf numFmtId="0" fontId="34" fillId="0" borderId="8" xfId="0" applyFont="1" applyBorder="1" applyAlignment="1">
      <alignment horizontal="left" vertical="top" wrapText="1"/>
    </xf>
    <xf numFmtId="0" fontId="33" fillId="0" borderId="8" xfId="0" applyFont="1" applyBorder="1" applyAlignment="1">
      <alignment horizontal="center" vertical="top" wrapText="1"/>
    </xf>
    <xf numFmtId="0" fontId="34" fillId="0" borderId="8" xfId="0" applyFont="1" applyBorder="1" applyAlignment="1">
      <alignment horizontal="center" vertical="top" wrapText="1"/>
    </xf>
    <xf numFmtId="4" fontId="33" fillId="0" borderId="8" xfId="0" applyNumberFormat="1" applyFont="1" applyBorder="1" applyAlignment="1">
      <alignment horizontal="left" vertical="top" wrapText="1"/>
    </xf>
    <xf numFmtId="164" fontId="33" fillId="0" borderId="8" xfId="0" applyNumberFormat="1" applyFont="1" applyBorder="1" applyAlignment="1">
      <alignment horizontal="center" vertical="top" wrapText="1"/>
    </xf>
    <xf numFmtId="164" fontId="33" fillId="0" borderId="32" xfId="0" applyNumberFormat="1" applyFont="1" applyBorder="1" applyAlignment="1">
      <alignment horizontal="center" vertical="top" wrapText="1"/>
    </xf>
    <xf numFmtId="0" fontId="33" fillId="0" borderId="3" xfId="0" applyFont="1" applyBorder="1" applyAlignment="1">
      <alignment horizontal="left" vertical="top" wrapText="1"/>
    </xf>
    <xf numFmtId="0" fontId="34" fillId="0" borderId="3" xfId="0" applyFont="1" applyBorder="1" applyAlignment="1">
      <alignment horizontal="left" vertical="top" wrapText="1"/>
    </xf>
    <xf numFmtId="0" fontId="33" fillId="0" borderId="3" xfId="0" applyFont="1" applyBorder="1" applyAlignment="1">
      <alignment horizontal="center" vertical="top" wrapText="1"/>
    </xf>
    <xf numFmtId="0" fontId="34" fillId="0" borderId="3" xfId="0" applyFont="1" applyBorder="1" applyAlignment="1">
      <alignment horizontal="center" vertical="top" wrapText="1"/>
    </xf>
    <xf numFmtId="4" fontId="33" fillId="0" borderId="3" xfId="0" applyNumberFormat="1" applyFont="1" applyBorder="1" applyAlignment="1">
      <alignment horizontal="left" vertical="top" wrapText="1"/>
    </xf>
    <xf numFmtId="0" fontId="33" fillId="0" borderId="8" xfId="0" applyFont="1" applyBorder="1" applyAlignment="1">
      <alignment horizontal="left" vertical="top"/>
    </xf>
    <xf numFmtId="164" fontId="33" fillId="0" borderId="8" xfId="0" applyNumberFormat="1" applyFont="1" applyBorder="1" applyAlignment="1">
      <alignment horizontal="center" vertical="top"/>
    </xf>
    <xf numFmtId="164" fontId="33" fillId="0" borderId="32" xfId="0" applyNumberFormat="1" applyFont="1" applyBorder="1" applyAlignment="1">
      <alignment horizontal="center" vertical="top"/>
    </xf>
    <xf numFmtId="164" fontId="33" fillId="0" borderId="8" xfId="0" applyNumberFormat="1" applyFont="1" applyBorder="1" applyAlignment="1">
      <alignment horizontal="left" vertical="top" wrapText="1"/>
    </xf>
    <xf numFmtId="0" fontId="36" fillId="0" borderId="2" xfId="0" applyFont="1" applyBorder="1" applyAlignment="1">
      <alignment horizontal="left" vertical="top" wrapText="1"/>
    </xf>
    <xf numFmtId="0" fontId="33" fillId="0" borderId="4" xfId="0" applyFont="1" applyBorder="1" applyAlignment="1">
      <alignment vertical="top" wrapText="1"/>
    </xf>
    <xf numFmtId="0" fontId="33" fillId="0" borderId="2" xfId="0" applyFont="1" applyBorder="1" applyAlignment="1">
      <alignment vertical="top" wrapText="1"/>
    </xf>
    <xf numFmtId="4" fontId="33" fillId="0" borderId="2" xfId="0" applyNumberFormat="1" applyFont="1" applyBorder="1" applyAlignment="1">
      <alignment horizontal="center" vertical="top" wrapText="1"/>
    </xf>
    <xf numFmtId="4" fontId="33" fillId="0" borderId="2" xfId="0" applyNumberFormat="1" applyFont="1" applyBorder="1" applyAlignment="1">
      <alignment vertical="top" wrapText="1"/>
    </xf>
    <xf numFmtId="0" fontId="4" fillId="0" borderId="0" xfId="0" applyFont="1" applyAlignment="1">
      <alignment vertical="top" wrapText="1"/>
    </xf>
    <xf numFmtId="0" fontId="37" fillId="0" borderId="8" xfId="0" applyFont="1" applyBorder="1" applyAlignment="1">
      <alignment horizontal="left" vertical="top" wrapText="1"/>
    </xf>
    <xf numFmtId="0" fontId="33" fillId="0" borderId="32" xfId="0" applyFont="1" applyBorder="1" applyAlignment="1">
      <alignment vertical="top" wrapText="1"/>
    </xf>
    <xf numFmtId="0" fontId="33" fillId="0" borderId="8" xfId="0" applyFont="1" applyBorder="1" applyAlignment="1">
      <alignment vertical="top" wrapText="1"/>
    </xf>
    <xf numFmtId="3" fontId="34" fillId="0" borderId="8" xfId="0" applyNumberFormat="1" applyFont="1" applyBorder="1" applyAlignment="1">
      <alignment horizontal="center" vertical="top" wrapText="1"/>
    </xf>
    <xf numFmtId="4" fontId="33" fillId="0" borderId="8" xfId="0" applyNumberFormat="1" applyFont="1" applyBorder="1" applyAlignment="1">
      <alignment horizontal="center" vertical="top" wrapText="1"/>
    </xf>
    <xf numFmtId="4" fontId="33" fillId="0" borderId="8" xfId="0" applyNumberFormat="1" applyFont="1" applyBorder="1" applyAlignment="1">
      <alignment vertical="top" wrapText="1"/>
    </xf>
    <xf numFmtId="4" fontId="4" fillId="0" borderId="0" xfId="0" applyNumberFormat="1" applyFont="1" applyAlignment="1">
      <alignment vertical="top" wrapText="1"/>
    </xf>
    <xf numFmtId="0" fontId="37" fillId="0" borderId="3" xfId="0" applyFont="1" applyBorder="1" applyAlignment="1">
      <alignment horizontal="left" vertical="top" wrapText="1"/>
    </xf>
    <xf numFmtId="0" fontId="36" fillId="0" borderId="8" xfId="0" applyFont="1" applyBorder="1" applyAlignment="1">
      <alignment horizontal="left" vertical="top" wrapText="1"/>
    </xf>
    <xf numFmtId="4" fontId="33" fillId="0" borderId="0" xfId="0" applyNumberFormat="1" applyFont="1" applyAlignment="1">
      <alignment vertical="top" wrapText="1"/>
    </xf>
    <xf numFmtId="0" fontId="33" fillId="0" borderId="0" xfId="0" applyFont="1" applyAlignment="1">
      <alignment vertical="top" wrapText="1"/>
    </xf>
    <xf numFmtId="0" fontId="33" fillId="0" borderId="3" xfId="0" applyFont="1" applyBorder="1" applyAlignment="1">
      <alignment vertical="top" wrapText="1"/>
    </xf>
    <xf numFmtId="4" fontId="33" fillId="0" borderId="3" xfId="0" applyNumberFormat="1" applyFont="1" applyBorder="1" applyAlignment="1">
      <alignment horizontal="center" vertical="top" wrapText="1"/>
    </xf>
    <xf numFmtId="0" fontId="33" fillId="0" borderId="3" xfId="0" applyFont="1" applyBorder="1" applyAlignment="1">
      <alignment horizontal="left" vertical="top"/>
    </xf>
    <xf numFmtId="4" fontId="33" fillId="0" borderId="3" xfId="0" applyNumberFormat="1" applyFont="1" applyBorder="1" applyAlignment="1">
      <alignment vertical="top" wrapText="1"/>
    </xf>
    <xf numFmtId="164" fontId="33" fillId="0" borderId="3" xfId="0" applyNumberFormat="1" applyFont="1" applyBorder="1" applyAlignment="1">
      <alignment horizontal="center" vertical="top"/>
    </xf>
    <xf numFmtId="0" fontId="34" fillId="0" borderId="2" xfId="0" applyFont="1" applyBorder="1" applyAlignment="1">
      <alignment vertical="top" wrapText="1"/>
    </xf>
    <xf numFmtId="164" fontId="32" fillId="0" borderId="2" xfId="0" applyNumberFormat="1" applyFont="1" applyBorder="1" applyAlignment="1">
      <alignment horizontal="center" vertical="top"/>
    </xf>
    <xf numFmtId="0" fontId="34" fillId="0" borderId="8" xfId="0" applyFont="1" applyBorder="1" applyAlignment="1">
      <alignment vertical="top" wrapText="1"/>
    </xf>
    <xf numFmtId="0" fontId="4" fillId="0" borderId="2" xfId="0" applyFont="1" applyBorder="1" applyAlignment="1">
      <alignment vertical="top" wrapText="1"/>
    </xf>
    <xf numFmtId="4" fontId="4" fillId="0" borderId="2" xfId="0" applyNumberFormat="1" applyFont="1" applyBorder="1" applyAlignment="1">
      <alignment vertical="top" wrapText="1"/>
    </xf>
    <xf numFmtId="0" fontId="4" fillId="0" borderId="32" xfId="0" applyFont="1" applyBorder="1" applyAlignment="1">
      <alignment vertical="top" wrapText="1"/>
    </xf>
    <xf numFmtId="0" fontId="4" fillId="0" borderId="8" xfId="0" applyFont="1" applyBorder="1" applyAlignment="1">
      <alignment vertical="top" wrapText="1"/>
    </xf>
    <xf numFmtId="4" fontId="4" fillId="0" borderId="8" xfId="0" applyNumberFormat="1" applyFont="1" applyBorder="1" applyAlignment="1">
      <alignment vertical="top" wrapText="1"/>
    </xf>
    <xf numFmtId="0" fontId="35" fillId="0" borderId="3" xfId="0" applyFont="1" applyBorder="1" applyAlignment="1">
      <alignment horizontal="left" vertical="top" wrapText="1"/>
    </xf>
    <xf numFmtId="4" fontId="34" fillId="0" borderId="2" xfId="0" applyNumberFormat="1" applyFont="1" applyBorder="1" applyAlignment="1">
      <alignment horizontal="right" vertical="top" wrapText="1"/>
    </xf>
    <xf numFmtId="4" fontId="34" fillId="0" borderId="8" xfId="0" applyNumberFormat="1" applyFont="1" applyBorder="1" applyAlignment="1">
      <alignment horizontal="right" vertical="top" wrapText="1"/>
    </xf>
    <xf numFmtId="4" fontId="34" fillId="0" borderId="2" xfId="0" applyNumberFormat="1" applyFont="1" applyBorder="1" applyAlignment="1">
      <alignment vertical="top"/>
    </xf>
    <xf numFmtId="0" fontId="34" fillId="0" borderId="8" xfId="0" applyFont="1" applyBorder="1" applyAlignment="1">
      <alignment vertical="top"/>
    </xf>
    <xf numFmtId="4" fontId="34" fillId="0" borderId="8" xfId="0" applyNumberFormat="1" applyFont="1" applyBorder="1" applyAlignment="1">
      <alignment vertical="top"/>
    </xf>
    <xf numFmtId="0" fontId="34" fillId="0" borderId="3" xfId="0" applyFont="1" applyBorder="1" applyAlignment="1">
      <alignment vertical="top"/>
    </xf>
    <xf numFmtId="0" fontId="34" fillId="0" borderId="3" xfId="0" applyFont="1" applyBorder="1" applyAlignment="1">
      <alignment vertical="top" wrapText="1"/>
    </xf>
    <xf numFmtId="4" fontId="34" fillId="0" borderId="3" xfId="0" applyNumberFormat="1" applyFont="1" applyBorder="1" applyAlignment="1">
      <alignment vertical="top"/>
    </xf>
    <xf numFmtId="3" fontId="34" fillId="0" borderId="2" xfId="0" applyNumberFormat="1" applyFont="1" applyBorder="1" applyAlignment="1">
      <alignment horizontal="center" vertical="top" wrapText="1"/>
    </xf>
    <xf numFmtId="0" fontId="38" fillId="0" borderId="8" xfId="0" applyFont="1" applyBorder="1" applyAlignment="1">
      <alignment vertical="top" wrapText="1"/>
    </xf>
    <xf numFmtId="0" fontId="38" fillId="0" borderId="3" xfId="0" applyFont="1" applyBorder="1" applyAlignment="1">
      <alignment vertical="top" wrapText="1"/>
    </xf>
    <xf numFmtId="0" fontId="4" fillId="0" borderId="0" xfId="0" applyFont="1" applyAlignment="1">
      <alignment horizontal="left" vertical="top" wrapText="1"/>
    </xf>
    <xf numFmtId="0" fontId="4" fillId="0" borderId="0" xfId="0" applyFont="1" applyAlignment="1">
      <alignment horizontal="center" vertical="top" wrapText="1"/>
    </xf>
    <xf numFmtId="4" fontId="39" fillId="0" borderId="0" xfId="0" applyNumberFormat="1" applyFont="1"/>
    <xf numFmtId="0" fontId="4" fillId="0" borderId="9" xfId="0" applyFont="1" applyBorder="1" applyAlignment="1">
      <alignment vertical="top" wrapText="1"/>
    </xf>
    <xf numFmtId="0" fontId="4" fillId="0" borderId="9" xfId="0" applyFont="1" applyBorder="1" applyAlignment="1">
      <alignment horizontal="center" vertical="top" wrapText="1"/>
    </xf>
    <xf numFmtId="4" fontId="40" fillId="0" borderId="9" xfId="0" applyNumberFormat="1" applyFont="1" applyBorder="1" applyAlignment="1">
      <alignment vertical="top" wrapText="1"/>
    </xf>
    <xf numFmtId="4" fontId="40" fillId="0" borderId="0" xfId="0" applyNumberFormat="1" applyFont="1" applyAlignment="1">
      <alignment vertical="top" wrapText="1"/>
    </xf>
    <xf numFmtId="0" fontId="4" fillId="0" borderId="0" xfId="0" applyFont="1" applyAlignment="1">
      <alignment wrapText="1"/>
    </xf>
    <xf numFmtId="4" fontId="4" fillId="0" borderId="0" xfId="0" applyNumberFormat="1" applyFont="1" applyAlignment="1">
      <alignment wrapText="1"/>
    </xf>
    <xf numFmtId="0" fontId="4" fillId="0" borderId="0" xfId="0" applyFont="1" applyAlignment="1">
      <alignment horizontal="left" vertical="top"/>
    </xf>
    <xf numFmtId="0" fontId="4" fillId="0" borderId="0" xfId="0" applyFont="1" applyAlignment="1">
      <alignment horizontal="center" vertical="top"/>
    </xf>
    <xf numFmtId="0" fontId="4" fillId="0" borderId="1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xf>
    <xf numFmtId="0" fontId="42" fillId="2" borderId="0" xfId="0" applyFont="1" applyFill="1" applyAlignment="1">
      <alignment vertical="center"/>
    </xf>
    <xf numFmtId="0" fontId="14" fillId="2" borderId="28" xfId="0" applyFont="1" applyFill="1" applyBorder="1" applyAlignment="1">
      <alignment horizontal="center" vertical="center" wrapText="1"/>
    </xf>
    <xf numFmtId="0" fontId="14" fillId="2" borderId="28" xfId="0" quotePrefix="1" applyFont="1" applyFill="1" applyBorder="1" applyAlignment="1">
      <alignment horizontal="left" vertical="center" wrapText="1"/>
    </xf>
    <xf numFmtId="0" fontId="14" fillId="2" borderId="28" xfId="0" quotePrefix="1" applyFont="1" applyFill="1" applyBorder="1" applyAlignment="1">
      <alignment horizontal="center" vertical="center" wrapText="1"/>
    </xf>
    <xf numFmtId="0" fontId="42" fillId="2" borderId="0" xfId="0" applyFont="1" applyFill="1"/>
    <xf numFmtId="0" fontId="14" fillId="2" borderId="1" xfId="0" applyFont="1" applyFill="1" applyBorder="1" applyAlignment="1">
      <alignment horizontal="center" vertical="center" wrapText="1"/>
    </xf>
    <xf numFmtId="0" fontId="14" fillId="2" borderId="1" xfId="0" quotePrefix="1" applyFont="1" applyFill="1" applyBorder="1" applyAlignment="1">
      <alignment horizontal="left" vertical="center" wrapText="1"/>
    </xf>
    <xf numFmtId="0" fontId="14" fillId="2" borderId="1" xfId="0" quotePrefix="1" applyFont="1" applyFill="1" applyBorder="1" applyAlignment="1">
      <alignment horizontal="center" vertical="center" wrapText="1"/>
    </xf>
    <xf numFmtId="0" fontId="14" fillId="2" borderId="29" xfId="0" applyFont="1" applyFill="1" applyBorder="1" applyAlignment="1">
      <alignment horizontal="center" vertical="center" wrapText="1"/>
    </xf>
    <xf numFmtId="0" fontId="14" fillId="2" borderId="29" xfId="0" quotePrefix="1" applyFont="1" applyFill="1" applyBorder="1" applyAlignment="1">
      <alignment horizontal="left" vertical="center" wrapText="1"/>
    </xf>
    <xf numFmtId="0" fontId="14" fillId="2" borderId="29" xfId="0" quotePrefix="1" applyFont="1" applyFill="1" applyBorder="1" applyAlignment="1">
      <alignment horizontal="center" vertical="center" wrapText="1"/>
    </xf>
    <xf numFmtId="0" fontId="14" fillId="2" borderId="3" xfId="0" quotePrefix="1" applyFont="1" applyFill="1" applyBorder="1" applyAlignment="1">
      <alignment horizontal="left" vertical="center" wrapText="1"/>
    </xf>
    <xf numFmtId="0" fontId="14" fillId="2" borderId="3" xfId="0" applyFont="1" applyFill="1" applyBorder="1" applyAlignment="1">
      <alignment horizontal="center" vertical="center" wrapText="1"/>
    </xf>
    <xf numFmtId="0" fontId="14" fillId="2" borderId="3" xfId="0" quotePrefix="1" applyFont="1" applyFill="1" applyBorder="1" applyAlignment="1">
      <alignment horizontal="center" vertical="center" wrapText="1"/>
    </xf>
    <xf numFmtId="0" fontId="14" fillId="2" borderId="2" xfId="0" quotePrefix="1" applyFont="1" applyFill="1" applyBorder="1" applyAlignment="1">
      <alignment horizontal="left" vertical="center" wrapText="1"/>
    </xf>
    <xf numFmtId="0" fontId="14" fillId="2" borderId="2" xfId="0" applyFont="1" applyFill="1" applyBorder="1" applyAlignment="1">
      <alignment horizontal="center" vertical="center" wrapText="1"/>
    </xf>
    <xf numFmtId="0" fontId="14" fillId="2" borderId="2" xfId="0" quotePrefix="1"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8" xfId="0" applyFont="1" applyBorder="1" applyAlignment="1">
      <alignment horizontal="center" vertical="center" wrapText="1"/>
    </xf>
    <xf numFmtId="0" fontId="43" fillId="0" borderId="1" xfId="0" applyFont="1" applyBorder="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8" fillId="2" borderId="0" xfId="0" applyFont="1" applyFill="1" applyAlignment="1">
      <alignment horizontal="left" vertical="center"/>
    </xf>
    <xf numFmtId="0" fontId="8" fillId="2" borderId="0" xfId="0" applyFont="1" applyFill="1" applyAlignment="1">
      <alignment horizontal="center" vertical="center"/>
    </xf>
    <xf numFmtId="0" fontId="42" fillId="0" borderId="0" xfId="0" applyFont="1" applyAlignment="1">
      <alignment vertical="center"/>
    </xf>
    <xf numFmtId="0" fontId="14" fillId="0" borderId="28" xfId="0" quotePrefix="1" applyFont="1" applyBorder="1" applyAlignment="1">
      <alignment horizontal="left" vertical="center" wrapText="1"/>
    </xf>
    <xf numFmtId="0" fontId="14" fillId="0" borderId="28" xfId="0" quotePrefix="1" applyFont="1" applyBorder="1" applyAlignment="1">
      <alignment horizontal="center" vertical="center" wrapText="1"/>
    </xf>
    <xf numFmtId="0" fontId="42" fillId="0" borderId="0" xfId="0" applyFont="1"/>
    <xf numFmtId="0" fontId="14" fillId="0" borderId="1" xfId="0" quotePrefix="1" applyFont="1" applyBorder="1" applyAlignment="1">
      <alignment horizontal="left" vertical="center" wrapText="1"/>
    </xf>
    <xf numFmtId="0" fontId="14" fillId="0" borderId="1" xfId="0" quotePrefix="1" applyFont="1" applyBorder="1" applyAlignment="1">
      <alignment horizontal="center" vertical="center" wrapText="1"/>
    </xf>
    <xf numFmtId="0" fontId="14" fillId="0" borderId="2" xfId="0" quotePrefix="1" applyFont="1" applyBorder="1" applyAlignment="1">
      <alignment horizontal="left" vertical="center" wrapText="1"/>
    </xf>
    <xf numFmtId="0" fontId="14" fillId="0" borderId="29" xfId="0" quotePrefix="1" applyFont="1" applyBorder="1" applyAlignment="1">
      <alignment horizontal="left" vertical="center" wrapText="1"/>
    </xf>
    <xf numFmtId="0" fontId="16" fillId="4" borderId="1" xfId="0" applyFont="1" applyFill="1" applyBorder="1" applyAlignment="1">
      <alignment vertical="center" wrapText="1"/>
    </xf>
    <xf numFmtId="0" fontId="4" fillId="0" borderId="2" xfId="0" applyFont="1" applyBorder="1" applyAlignment="1">
      <alignment horizontal="center" vertical="center" wrapText="1"/>
    </xf>
    <xf numFmtId="0" fontId="23" fillId="2" borderId="1" xfId="0" applyFont="1" applyFill="1" applyBorder="1" applyAlignment="1">
      <alignment horizontal="center" vertical="center" wrapText="1"/>
    </xf>
    <xf numFmtId="165" fontId="9" fillId="2" borderId="8"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165" fontId="23" fillId="2" borderId="2" xfId="0" applyNumberFormat="1" applyFont="1" applyFill="1" applyBorder="1" applyAlignment="1">
      <alignment horizontal="center" vertical="center" wrapText="1"/>
    </xf>
    <xf numFmtId="0" fontId="23" fillId="2" borderId="13" xfId="0" applyFont="1" applyFill="1" applyBorder="1" applyAlignment="1">
      <alignment horizontal="center" vertical="center" wrapText="1"/>
    </xf>
    <xf numFmtId="165" fontId="23" fillId="2" borderId="8" xfId="0" applyNumberFormat="1" applyFont="1" applyFill="1" applyBorder="1" applyAlignment="1">
      <alignment horizontal="center" vertical="center" wrapText="1"/>
    </xf>
    <xf numFmtId="3" fontId="46" fillId="2" borderId="1" xfId="0" applyNumberFormat="1" applyFont="1" applyFill="1" applyBorder="1" applyAlignment="1">
      <alignment horizontal="center" vertical="center" wrapText="1"/>
    </xf>
    <xf numFmtId="0" fontId="41" fillId="2" borderId="2" xfId="0" applyFont="1" applyFill="1" applyBorder="1" applyAlignment="1">
      <alignment horizontal="center" vertical="center" wrapText="1"/>
    </xf>
    <xf numFmtId="165" fontId="23" fillId="2" borderId="35" xfId="0" applyNumberFormat="1" applyFont="1" applyFill="1" applyBorder="1" applyAlignment="1">
      <alignment horizontal="center" vertical="center" wrapText="1"/>
    </xf>
    <xf numFmtId="165" fontId="9" fillId="2" borderId="35" xfId="0" applyNumberFormat="1" applyFont="1" applyFill="1" applyBorder="1" applyAlignment="1">
      <alignment horizontal="center" vertical="center" wrapText="1"/>
    </xf>
    <xf numFmtId="0" fontId="41" fillId="2" borderId="1" xfId="0" applyFont="1" applyFill="1" applyBorder="1" applyAlignment="1">
      <alignment horizontal="center" vertical="center" wrapText="1"/>
    </xf>
    <xf numFmtId="0" fontId="14" fillId="2" borderId="0" xfId="0" applyFont="1" applyFill="1"/>
    <xf numFmtId="0" fontId="25" fillId="2" borderId="1" xfId="0" applyFont="1" applyFill="1" applyBorder="1" applyAlignment="1">
      <alignment horizontal="center" vertical="center" wrapText="1"/>
    </xf>
    <xf numFmtId="4" fontId="27"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xf>
    <xf numFmtId="4" fontId="48" fillId="0" borderId="1" xfId="0" applyNumberFormat="1" applyFont="1" applyBorder="1" applyAlignment="1">
      <alignment horizontal="center" vertical="center"/>
    </xf>
    <xf numFmtId="14" fontId="9" fillId="0" borderId="3" xfId="0" applyNumberFormat="1" applyFont="1" applyBorder="1" applyAlignment="1">
      <alignment horizontal="center" vertical="center" wrapText="1"/>
    </xf>
    <xf numFmtId="0" fontId="49" fillId="0" borderId="28" xfId="0" applyFont="1" applyBorder="1" applyAlignment="1">
      <alignment horizontal="center" vertical="center" wrapText="1"/>
    </xf>
    <xf numFmtId="0" fontId="49" fillId="0" borderId="28" xfId="0" applyFont="1" applyBorder="1" applyAlignment="1">
      <alignment horizontal="center" vertical="center"/>
    </xf>
    <xf numFmtId="0" fontId="49" fillId="0" borderId="1" xfId="0" applyFont="1" applyBorder="1" applyAlignment="1">
      <alignment horizontal="center" vertical="center" wrapText="1"/>
    </xf>
    <xf numFmtId="0" fontId="49" fillId="0" borderId="1" xfId="0" applyFont="1" applyBorder="1" applyAlignment="1">
      <alignment horizontal="center" vertical="center"/>
    </xf>
    <xf numFmtId="0" fontId="49" fillId="0" borderId="29" xfId="0" applyFont="1" applyBorder="1" applyAlignment="1">
      <alignment horizontal="center" vertical="center" wrapText="1"/>
    </xf>
    <xf numFmtId="0" fontId="49" fillId="0" borderId="29" xfId="0" applyFont="1" applyBorder="1" applyAlignment="1">
      <alignment horizontal="center" vertical="center"/>
    </xf>
    <xf numFmtId="0" fontId="47" fillId="0" borderId="1" xfId="0" applyFont="1" applyBorder="1" applyAlignment="1">
      <alignment horizontal="center" vertical="center" wrapText="1"/>
    </xf>
    <xf numFmtId="0" fontId="47" fillId="0" borderId="1" xfId="0" applyFont="1" applyBorder="1" applyAlignment="1">
      <alignment horizontal="center" vertical="center"/>
    </xf>
    <xf numFmtId="0" fontId="47" fillId="0" borderId="28" xfId="0" applyFont="1" applyBorder="1" applyAlignment="1">
      <alignment horizontal="center" vertical="center" wrapText="1"/>
    </xf>
    <xf numFmtId="0" fontId="47" fillId="0" borderId="28" xfId="0" applyFont="1" applyBorder="1" applyAlignment="1">
      <alignment horizontal="center" vertical="center"/>
    </xf>
    <xf numFmtId="165" fontId="23" fillId="2" borderId="3" xfId="0" applyNumberFormat="1" applyFont="1" applyFill="1" applyBorder="1" applyAlignment="1">
      <alignment horizontal="center" vertical="center" wrapText="1"/>
    </xf>
    <xf numFmtId="165" fontId="9" fillId="2" borderId="2" xfId="0" applyNumberFormat="1" applyFont="1" applyFill="1" applyBorder="1" applyAlignment="1">
      <alignment horizontal="center" vertical="center" wrapText="1"/>
    </xf>
    <xf numFmtId="165" fontId="9" fillId="2" borderId="3" xfId="0" applyNumberFormat="1" applyFont="1" applyFill="1" applyBorder="1" applyAlignment="1">
      <alignment horizontal="center" vertical="center" wrapText="1"/>
    </xf>
    <xf numFmtId="14" fontId="9" fillId="0" borderId="1" xfId="0" applyNumberFormat="1" applyFont="1" applyBorder="1" applyAlignment="1">
      <alignment horizontal="center" vertical="center" wrapText="1"/>
    </xf>
    <xf numFmtId="0" fontId="54" fillId="0" borderId="1" xfId="0" applyFont="1" applyBorder="1" applyAlignment="1">
      <alignment horizontal="center" vertical="center" wrapText="1"/>
    </xf>
    <xf numFmtId="1" fontId="54" fillId="0" borderId="1" xfId="0" applyNumberFormat="1" applyFont="1" applyBorder="1" applyAlignment="1">
      <alignment horizontal="center" vertical="center" wrapText="1"/>
    </xf>
    <xf numFmtId="0" fontId="54" fillId="0" borderId="3" xfId="0" applyFont="1" applyBorder="1" applyAlignment="1">
      <alignment horizontal="center" vertical="center" wrapText="1"/>
    </xf>
    <xf numFmtId="0" fontId="52" fillId="0" borderId="0" xfId="0" applyFont="1" applyAlignment="1">
      <alignment horizontal="left" vertical="center"/>
    </xf>
    <xf numFmtId="0" fontId="23" fillId="0" borderId="2" xfId="0" applyFont="1" applyBorder="1" applyAlignment="1">
      <alignment horizontal="center" vertical="center" wrapText="1"/>
    </xf>
    <xf numFmtId="0" fontId="23" fillId="0" borderId="1" xfId="0" applyFont="1" applyBorder="1" applyAlignment="1">
      <alignment horizontal="center" vertical="center" wrapText="1"/>
    </xf>
    <xf numFmtId="2" fontId="23" fillId="0" borderId="1" xfId="0" applyNumberFormat="1" applyFont="1" applyBorder="1" applyAlignment="1">
      <alignment horizontal="center" vertical="center" wrapText="1"/>
    </xf>
    <xf numFmtId="0" fontId="23" fillId="0" borderId="3" xfId="0" applyFont="1" applyBorder="1" applyAlignment="1">
      <alignment horizontal="center" vertical="center" wrapText="1"/>
    </xf>
    <xf numFmtId="0" fontId="23" fillId="0" borderId="8" xfId="0" applyFont="1" applyBorder="1" applyAlignment="1">
      <alignment horizontal="center" vertical="center" wrapText="1"/>
    </xf>
    <xf numFmtId="0" fontId="41" fillId="0" borderId="29" xfId="0" applyFont="1" applyBorder="1" applyAlignment="1">
      <alignment horizontal="center" vertical="center" wrapText="1"/>
    </xf>
    <xf numFmtId="0" fontId="23" fillId="0" borderId="13" xfId="0" applyFont="1" applyBorder="1" applyAlignment="1">
      <alignment horizontal="center" vertical="center" wrapText="1"/>
    </xf>
    <xf numFmtId="4" fontId="46" fillId="0" borderId="1" xfId="0" applyNumberFormat="1" applyFont="1" applyBorder="1" applyAlignment="1">
      <alignment horizontal="center" vertical="center" wrapText="1"/>
    </xf>
    <xf numFmtId="3" fontId="46" fillId="0" borderId="1" xfId="0" applyNumberFormat="1" applyFont="1" applyBorder="1" applyAlignment="1">
      <alignment horizontal="center" vertical="center" wrapText="1"/>
    </xf>
    <xf numFmtId="0" fontId="41" fillId="0" borderId="2" xfId="0" applyFont="1" applyBorder="1" applyAlignment="1">
      <alignment horizontal="center" vertical="center" wrapText="1"/>
    </xf>
    <xf numFmtId="2" fontId="46" fillId="0" borderId="1" xfId="0" applyNumberFormat="1" applyFont="1" applyBorder="1" applyAlignment="1">
      <alignment horizontal="center" vertical="center" wrapText="1"/>
    </xf>
    <xf numFmtId="0" fontId="41" fillId="0" borderId="3" xfId="0" applyFont="1" applyBorder="1" applyAlignment="1">
      <alignment horizontal="center" vertical="center" wrapText="1"/>
    </xf>
    <xf numFmtId="0" fontId="23" fillId="0" borderId="14" xfId="0" applyFont="1" applyBorder="1" applyAlignment="1">
      <alignment horizontal="center" vertical="center" wrapText="1"/>
    </xf>
    <xf numFmtId="0" fontId="41" fillId="0" borderId="8" xfId="0" applyFont="1" applyBorder="1" applyAlignment="1">
      <alignment horizontal="center" vertical="center" wrapText="1"/>
    </xf>
    <xf numFmtId="0" fontId="14" fillId="0" borderId="1" xfId="0" applyFont="1" applyBorder="1" applyAlignment="1">
      <alignment horizontal="center" vertical="center"/>
    </xf>
    <xf numFmtId="2" fontId="45" fillId="0" borderId="1" xfId="0" applyNumberFormat="1" applyFont="1" applyBorder="1" applyAlignment="1">
      <alignment horizontal="center" vertical="center"/>
    </xf>
    <xf numFmtId="2" fontId="25" fillId="0" borderId="1" xfId="0" applyNumberFormat="1" applyFont="1" applyBorder="1" applyAlignment="1">
      <alignment horizontal="center" vertical="center" wrapText="1"/>
    </xf>
    <xf numFmtId="0" fontId="41" fillId="0" borderId="1" xfId="0" applyFont="1" applyBorder="1" applyAlignment="1">
      <alignment horizontal="center" vertical="center" wrapText="1"/>
    </xf>
    <xf numFmtId="165" fontId="14" fillId="2" borderId="0" xfId="0" applyNumberFormat="1" applyFont="1" applyFill="1"/>
    <xf numFmtId="165" fontId="23" fillId="2" borderId="2" xfId="0" applyNumberFormat="1" applyFont="1" applyFill="1" applyBorder="1" applyAlignment="1">
      <alignment vertical="center" wrapText="1"/>
    </xf>
    <xf numFmtId="165" fontId="23" fillId="2" borderId="8" xfId="0" applyNumberFormat="1" applyFont="1" applyFill="1" applyBorder="1" applyAlignment="1">
      <alignment vertical="center" wrapText="1"/>
    </xf>
    <xf numFmtId="165" fontId="23" fillId="2" borderId="3" xfId="0" applyNumberFormat="1" applyFont="1" applyFill="1" applyBorder="1" applyAlignment="1">
      <alignment vertical="center" wrapText="1"/>
    </xf>
    <xf numFmtId="0" fontId="23" fillId="2" borderId="2"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14" fillId="2" borderId="0" xfId="0" applyFont="1" applyFill="1"/>
    <xf numFmtId="4" fontId="56" fillId="2" borderId="1" xfId="0" applyNumberFormat="1" applyFont="1" applyFill="1" applyBorder="1" applyAlignment="1">
      <alignment vertical="center" wrapText="1"/>
    </xf>
    <xf numFmtId="4" fontId="46" fillId="2" borderId="1" xfId="0" applyNumberFormat="1" applyFont="1" applyFill="1" applyBorder="1" applyAlignment="1">
      <alignment horizontal="center" vertical="center" wrapText="1"/>
    </xf>
    <xf numFmtId="4" fontId="46" fillId="2" borderId="2" xfId="0" applyNumberFormat="1" applyFont="1" applyFill="1" applyBorder="1" applyAlignment="1">
      <alignment horizontal="center" vertical="center" wrapText="1"/>
    </xf>
    <xf numFmtId="4" fontId="46" fillId="2" borderId="8" xfId="0" applyNumberFormat="1" applyFont="1" applyFill="1" applyBorder="1" applyAlignment="1">
      <alignment horizontal="center" vertical="center" wrapText="1"/>
    </xf>
    <xf numFmtId="4" fontId="46" fillId="2" borderId="3" xfId="0" applyNumberFormat="1" applyFont="1" applyFill="1" applyBorder="1" applyAlignment="1">
      <alignment horizontal="center" vertical="center" wrapText="1"/>
    </xf>
    <xf numFmtId="0" fontId="2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4" fontId="23" fillId="2" borderId="2" xfId="0" applyNumberFormat="1" applyFont="1" applyFill="1" applyBorder="1" applyAlignment="1">
      <alignment horizontal="center" vertical="center"/>
    </xf>
    <xf numFmtId="14" fontId="23" fillId="2" borderId="8" xfId="0" applyNumberFormat="1" applyFont="1" applyFill="1" applyBorder="1" applyAlignment="1">
      <alignment horizontal="center" vertical="center"/>
    </xf>
    <xf numFmtId="14" fontId="23" fillId="2" borderId="3" xfId="0" applyNumberFormat="1" applyFont="1" applyFill="1" applyBorder="1" applyAlignment="1">
      <alignment horizontal="center" vertical="center"/>
    </xf>
    <xf numFmtId="165" fontId="23" fillId="2" borderId="2" xfId="0" applyNumberFormat="1" applyFont="1" applyFill="1" applyBorder="1" applyAlignment="1">
      <alignment horizontal="center" vertical="center" wrapText="1"/>
    </xf>
    <xf numFmtId="165" fontId="23" fillId="2" borderId="8" xfId="0" applyNumberFormat="1" applyFont="1" applyFill="1" applyBorder="1" applyAlignment="1">
      <alignment horizontal="center" vertical="center" wrapText="1"/>
    </xf>
    <xf numFmtId="165" fontId="23" fillId="2" borderId="3" xfId="0" applyNumberFormat="1" applyFont="1" applyFill="1" applyBorder="1" applyAlignment="1">
      <alignment horizontal="center" vertical="center" wrapText="1"/>
    </xf>
    <xf numFmtId="164" fontId="23" fillId="2" borderId="1" xfId="0" applyNumberFormat="1" applyFont="1" applyFill="1" applyBorder="1" applyAlignment="1">
      <alignment horizontal="center" vertical="center" wrapText="1"/>
    </xf>
    <xf numFmtId="164" fontId="23" fillId="2" borderId="2" xfId="0" applyNumberFormat="1" applyFont="1" applyFill="1" applyBorder="1" applyAlignment="1">
      <alignment horizontal="center" vertical="center" wrapText="1"/>
    </xf>
    <xf numFmtId="164" fontId="23" fillId="2" borderId="8" xfId="0" applyNumberFormat="1" applyFont="1" applyFill="1" applyBorder="1" applyAlignment="1">
      <alignment horizontal="center" vertical="center" wrapText="1"/>
    </xf>
    <xf numFmtId="164" fontId="23" fillId="2" borderId="3" xfId="0" applyNumberFormat="1" applyFont="1" applyFill="1" applyBorder="1" applyAlignment="1">
      <alignment horizontal="center" vertical="center" wrapText="1"/>
    </xf>
    <xf numFmtId="165" fontId="17" fillId="2" borderId="2" xfId="0" applyNumberFormat="1" applyFont="1" applyFill="1" applyBorder="1" applyAlignment="1">
      <alignment vertical="center" wrapText="1"/>
    </xf>
    <xf numFmtId="0" fontId="17" fillId="2" borderId="8" xfId="0" applyFont="1" applyFill="1" applyBorder="1" applyAlignment="1">
      <alignment vertical="center" wrapText="1"/>
    </xf>
    <xf numFmtId="0" fontId="17" fillId="2" borderId="3" xfId="0" applyFont="1" applyFill="1" applyBorder="1" applyAlignment="1">
      <alignment vertical="center" wrapText="1"/>
    </xf>
    <xf numFmtId="0" fontId="25" fillId="2" borderId="2"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2" borderId="3" xfId="0" applyFont="1" applyFill="1" applyBorder="1" applyAlignment="1">
      <alignment horizontal="center"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165" fontId="9" fillId="2" borderId="2" xfId="0" applyNumberFormat="1" applyFont="1" applyFill="1" applyBorder="1" applyAlignment="1">
      <alignment horizontal="center" vertical="center" wrapText="1"/>
    </xf>
    <xf numFmtId="165" fontId="9" fillId="2" borderId="3"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165" fontId="17" fillId="2" borderId="3" xfId="0" applyNumberFormat="1" applyFont="1" applyFill="1" applyBorder="1" applyAlignment="1">
      <alignment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8" xfId="0" applyFont="1" applyBorder="1" applyAlignment="1">
      <alignment horizontal="center" vertical="center" wrapText="1"/>
    </xf>
    <xf numFmtId="49" fontId="23" fillId="2" borderId="8" xfId="0" applyNumberFormat="1" applyFont="1" applyFill="1" applyBorder="1" applyAlignment="1">
      <alignment horizontal="center" vertical="center" wrapText="1"/>
    </xf>
    <xf numFmtId="49" fontId="9" fillId="2" borderId="8" xfId="0" applyNumberFormat="1" applyFont="1" applyFill="1" applyBorder="1" applyAlignment="1">
      <alignment horizontal="center" vertical="center" wrapText="1"/>
    </xf>
    <xf numFmtId="165" fontId="9" fillId="2" borderId="8" xfId="0" applyNumberFormat="1" applyFont="1" applyFill="1" applyBorder="1" applyAlignment="1">
      <alignment horizontal="center" vertical="center" wrapText="1"/>
    </xf>
    <xf numFmtId="165" fontId="17" fillId="2" borderId="8" xfId="0" applyNumberFormat="1" applyFont="1" applyFill="1" applyBorder="1" applyAlignment="1">
      <alignment vertical="center" wrapText="1"/>
    </xf>
    <xf numFmtId="4" fontId="17" fillId="2" borderId="1" xfId="0" applyNumberFormat="1" applyFont="1" applyFill="1" applyBorder="1" applyAlignment="1">
      <alignment vertical="center" wrapText="1"/>
    </xf>
    <xf numFmtId="49" fontId="23" fillId="2" borderId="1" xfId="0" applyNumberFormat="1" applyFont="1" applyFill="1" applyBorder="1" applyAlignment="1">
      <alignment horizontal="center" vertical="center" wrapText="1"/>
    </xf>
    <xf numFmtId="0" fontId="23" fillId="0" borderId="1" xfId="0" applyFont="1" applyBorder="1" applyAlignment="1">
      <alignment horizontal="center" vertical="center" wrapText="1"/>
    </xf>
    <xf numFmtId="14" fontId="23" fillId="2" borderId="1" xfId="0" applyNumberFormat="1" applyFont="1" applyFill="1" applyBorder="1" applyAlignment="1">
      <alignment horizontal="center" vertical="center" wrapText="1"/>
    </xf>
    <xf numFmtId="166" fontId="17" fillId="2" borderId="2" xfId="0" applyNumberFormat="1" applyFont="1" applyFill="1" applyBorder="1" applyAlignment="1">
      <alignment vertical="center" wrapText="1"/>
    </xf>
    <xf numFmtId="166" fontId="17" fillId="2" borderId="3" xfId="0" applyNumberFormat="1" applyFont="1" applyFill="1" applyBorder="1" applyAlignment="1">
      <alignment vertical="center" wrapText="1"/>
    </xf>
    <xf numFmtId="165" fontId="25" fillId="2" borderId="2" xfId="0" applyNumberFormat="1" applyFont="1" applyFill="1" applyBorder="1" applyAlignment="1">
      <alignment horizontal="center" vertical="center" wrapText="1"/>
    </xf>
    <xf numFmtId="165" fontId="25" fillId="2" borderId="8" xfId="0" applyNumberFormat="1" applyFont="1" applyFill="1" applyBorder="1" applyAlignment="1">
      <alignment horizontal="center" vertical="center" wrapText="1"/>
    </xf>
    <xf numFmtId="165" fontId="25" fillId="2" borderId="3" xfId="0" applyNumberFormat="1" applyFont="1" applyFill="1" applyBorder="1" applyAlignment="1">
      <alignment horizontal="center" vertical="center" wrapText="1"/>
    </xf>
    <xf numFmtId="165" fontId="20" fillId="2" borderId="2" xfId="0" applyNumberFormat="1" applyFont="1" applyFill="1" applyBorder="1" applyAlignment="1">
      <alignment horizontal="center" vertical="center" wrapText="1"/>
    </xf>
    <xf numFmtId="165" fontId="20" fillId="2" borderId="8" xfId="0" applyNumberFormat="1" applyFont="1" applyFill="1" applyBorder="1" applyAlignment="1">
      <alignment horizontal="center" vertical="center" wrapText="1"/>
    </xf>
    <xf numFmtId="165" fontId="20" fillId="2" borderId="3" xfId="0" applyNumberFormat="1" applyFont="1" applyFill="1" applyBorder="1" applyAlignment="1">
      <alignment horizontal="center" vertical="center" wrapText="1"/>
    </xf>
    <xf numFmtId="14" fontId="23" fillId="2" borderId="2" xfId="0" applyNumberFormat="1" applyFont="1" applyFill="1" applyBorder="1" applyAlignment="1">
      <alignment horizontal="center" vertical="center" wrapText="1"/>
    </xf>
    <xf numFmtId="14" fontId="23" fillId="2" borderId="8" xfId="0" applyNumberFormat="1" applyFont="1" applyFill="1" applyBorder="1" applyAlignment="1">
      <alignment horizontal="center" vertical="center" wrapText="1"/>
    </xf>
    <xf numFmtId="14" fontId="23" fillId="2" borderId="3" xfId="0" applyNumberFormat="1" applyFont="1" applyFill="1" applyBorder="1" applyAlignment="1">
      <alignment horizontal="center" vertical="center" wrapText="1"/>
    </xf>
    <xf numFmtId="166" fontId="17" fillId="2" borderId="8" xfId="0" applyNumberFormat="1" applyFont="1" applyFill="1" applyBorder="1" applyAlignment="1">
      <alignment vertical="center" wrapText="1"/>
    </xf>
    <xf numFmtId="0" fontId="23" fillId="0" borderId="34" xfId="0" applyFont="1" applyBorder="1" applyAlignment="1">
      <alignment horizontal="center" vertical="center" wrapText="1"/>
    </xf>
    <xf numFmtId="0" fontId="23" fillId="2" borderId="34" xfId="0" applyFont="1" applyFill="1" applyBorder="1" applyAlignment="1">
      <alignment horizontal="center" vertical="center" wrapText="1"/>
    </xf>
    <xf numFmtId="165" fontId="9" fillId="2" borderId="34" xfId="0" applyNumberFormat="1" applyFont="1" applyFill="1" applyBorder="1" applyAlignment="1">
      <alignment horizontal="center" vertical="center" wrapText="1"/>
    </xf>
    <xf numFmtId="165" fontId="23" fillId="2" borderId="34" xfId="0" applyNumberFormat="1" applyFont="1" applyFill="1" applyBorder="1" applyAlignment="1">
      <alignment horizontal="center" vertical="center" wrapText="1"/>
    </xf>
    <xf numFmtId="166" fontId="17" fillId="2" borderId="34" xfId="0" applyNumberFormat="1" applyFont="1" applyFill="1" applyBorder="1" applyAlignment="1">
      <alignment vertical="center" wrapText="1"/>
    </xf>
    <xf numFmtId="0" fontId="23" fillId="0" borderId="33" xfId="0" applyFont="1" applyBorder="1" applyAlignment="1">
      <alignment horizontal="center" vertical="center" wrapText="1"/>
    </xf>
    <xf numFmtId="0" fontId="23" fillId="2" borderId="33" xfId="0" applyFont="1" applyFill="1" applyBorder="1" applyAlignment="1">
      <alignment horizontal="center" vertical="center" wrapText="1"/>
    </xf>
    <xf numFmtId="165" fontId="17" fillId="2" borderId="33" xfId="0" applyNumberFormat="1" applyFont="1" applyFill="1" applyBorder="1" applyAlignment="1">
      <alignmen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0" xfId="0" applyFont="1" applyFill="1" applyAlignment="1">
      <alignment horizont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8" fillId="0" borderId="0" xfId="0" applyFont="1" applyAlignment="1">
      <alignment horizont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5" fillId="2" borderId="7" xfId="1" applyFont="1" applyFill="1" applyAlignment="1">
      <alignment horizontal="center" vertical="center" wrapText="1"/>
    </xf>
    <xf numFmtId="0" fontId="5" fillId="0" borderId="1" xfId="0" applyFont="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0" xfId="0" applyFont="1" applyAlignment="1">
      <alignment horizontal="center"/>
    </xf>
    <xf numFmtId="0" fontId="30" fillId="0" borderId="9" xfId="2" applyFont="1" applyBorder="1" applyAlignment="1">
      <alignment horizontal="center" vertical="center"/>
    </xf>
    <xf numFmtId="0" fontId="20" fillId="2" borderId="2"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3" xfId="0" applyFont="1" applyFill="1" applyBorder="1" applyAlignment="1">
      <alignment horizontal="center" vertical="center" wrapText="1"/>
    </xf>
    <xf numFmtId="49" fontId="20" fillId="2" borderId="2" xfId="0" applyNumberFormat="1" applyFont="1" applyFill="1" applyBorder="1" applyAlignment="1">
      <alignment horizontal="center" vertical="center" wrapText="1"/>
    </xf>
    <xf numFmtId="49" fontId="20" fillId="2" borderId="8" xfId="0" applyNumberFormat="1" applyFont="1" applyFill="1" applyBorder="1" applyAlignment="1">
      <alignment horizontal="center" vertical="center" wrapText="1"/>
    </xf>
    <xf numFmtId="49" fontId="20" fillId="2" borderId="3" xfId="0" applyNumberFormat="1" applyFont="1" applyFill="1" applyBorder="1" applyAlignment="1">
      <alignment horizontal="center" vertical="center" wrapText="1"/>
    </xf>
    <xf numFmtId="14" fontId="20" fillId="0" borderId="2" xfId="0" applyNumberFormat="1" applyFont="1" applyBorder="1" applyAlignment="1">
      <alignment horizontal="center" vertical="center" wrapText="1"/>
    </xf>
    <xf numFmtId="0" fontId="20" fillId="0" borderId="8" xfId="0" applyFont="1" applyBorder="1" applyAlignment="1">
      <alignment horizontal="center" vertical="center" wrapText="1"/>
    </xf>
    <xf numFmtId="0" fontId="20" fillId="0" borderId="3"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19" fillId="0" borderId="1" xfId="0" applyFont="1" applyBorder="1" applyAlignment="1">
      <alignment horizontal="center"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3" fontId="4" fillId="0" borderId="2" xfId="0" applyNumberFormat="1" applyFont="1" applyBorder="1" applyAlignment="1">
      <alignment horizontal="left" vertical="top" wrapText="1"/>
    </xf>
    <xf numFmtId="4" fontId="4" fillId="0" borderId="1" xfId="0" applyNumberFormat="1" applyFont="1" applyBorder="1" applyAlignment="1">
      <alignment horizontal="left" vertical="top"/>
    </xf>
    <xf numFmtId="0" fontId="4" fillId="0" borderId="1" xfId="0" applyFont="1" applyBorder="1" applyAlignment="1">
      <alignment horizontal="left" vertical="top"/>
    </xf>
    <xf numFmtId="4" fontId="4" fillId="0" borderId="2" xfId="0" applyNumberFormat="1" applyFont="1" applyBorder="1" applyAlignment="1">
      <alignment horizontal="left" vertical="top" wrapText="1"/>
    </xf>
    <xf numFmtId="4" fontId="4" fillId="0" borderId="3" xfId="0" applyNumberFormat="1" applyFont="1" applyBorder="1" applyAlignment="1">
      <alignment horizontal="left" vertical="top" wrapText="1"/>
    </xf>
    <xf numFmtId="4" fontId="4" fillId="0" borderId="2" xfId="0" applyNumberFormat="1" applyFont="1" applyBorder="1" applyAlignment="1">
      <alignment horizontal="center" vertical="top" wrapText="1"/>
    </xf>
    <xf numFmtId="4" fontId="4" fillId="0" borderId="3" xfId="0" applyNumberFormat="1"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25" fillId="0" borderId="2" xfId="0" applyFont="1" applyBorder="1" applyAlignment="1">
      <alignment horizontal="left" vertical="top" wrapText="1"/>
    </xf>
    <xf numFmtId="0" fontId="25" fillId="0" borderId="8" xfId="0" applyFont="1" applyBorder="1" applyAlignment="1">
      <alignment horizontal="left" vertical="top" wrapText="1"/>
    </xf>
    <xf numFmtId="0" fontId="25" fillId="0" borderId="3" xfId="0" applyFont="1" applyBorder="1" applyAlignment="1">
      <alignment horizontal="left" vertical="top" wrapText="1"/>
    </xf>
    <xf numFmtId="49" fontId="26" fillId="0" borderId="2" xfId="0" applyNumberFormat="1" applyFont="1" applyBorder="1" applyAlignment="1">
      <alignment horizontal="left" vertical="top" wrapText="1"/>
    </xf>
    <xf numFmtId="49" fontId="26" fillId="0" borderId="8" xfId="0" applyNumberFormat="1" applyFont="1" applyBorder="1" applyAlignment="1">
      <alignment horizontal="left" vertical="top" wrapText="1"/>
    </xf>
    <xf numFmtId="49" fontId="26" fillId="0" borderId="3" xfId="0" applyNumberFormat="1" applyFont="1" applyBorder="1" applyAlignment="1">
      <alignment horizontal="left" vertical="top" wrapText="1"/>
    </xf>
    <xf numFmtId="14" fontId="23" fillId="0" borderId="2" xfId="0" applyNumberFormat="1" applyFont="1" applyBorder="1" applyAlignment="1">
      <alignment horizontal="left" vertical="top" wrapText="1"/>
    </xf>
    <xf numFmtId="14" fontId="23" fillId="0" borderId="8" xfId="0" applyNumberFormat="1" applyFont="1" applyBorder="1" applyAlignment="1">
      <alignment horizontal="left" vertical="top" wrapText="1"/>
    </xf>
    <xf numFmtId="14" fontId="23" fillId="0" borderId="3" xfId="0" applyNumberFormat="1" applyFont="1" applyBorder="1" applyAlignment="1">
      <alignment horizontal="left" vertical="top" wrapText="1"/>
    </xf>
    <xf numFmtId="2" fontId="25" fillId="2" borderId="2" xfId="0" applyNumberFormat="1" applyFont="1" applyFill="1" applyBorder="1" applyAlignment="1">
      <alignment horizontal="left" vertical="top" wrapText="1"/>
    </xf>
    <xf numFmtId="2" fontId="25" fillId="2" borderId="8" xfId="0" applyNumberFormat="1" applyFont="1" applyFill="1" applyBorder="1" applyAlignment="1">
      <alignment horizontal="left" vertical="top" wrapText="1"/>
    </xf>
    <xf numFmtId="2" fontId="25" fillId="2" borderId="3" xfId="0" applyNumberFormat="1" applyFont="1" applyFill="1" applyBorder="1" applyAlignment="1">
      <alignment horizontal="left" vertical="top" wrapText="1"/>
    </xf>
    <xf numFmtId="2" fontId="26" fillId="0" borderId="2" xfId="0" applyNumberFormat="1" applyFont="1" applyBorder="1" applyAlignment="1">
      <alignment horizontal="left" vertical="top" wrapText="1"/>
    </xf>
    <xf numFmtId="2" fontId="26" fillId="0" borderId="8" xfId="0" applyNumberFormat="1" applyFont="1" applyBorder="1" applyAlignment="1">
      <alignment horizontal="left" vertical="top" wrapText="1"/>
    </xf>
    <xf numFmtId="2" fontId="26" fillId="0" borderId="3" xfId="0" applyNumberFormat="1" applyFont="1" applyBorder="1" applyAlignment="1">
      <alignment horizontal="left" vertical="top" wrapText="1"/>
    </xf>
    <xf numFmtId="2" fontId="25" fillId="0" borderId="2" xfId="0" applyNumberFormat="1" applyFont="1" applyBorder="1" applyAlignment="1">
      <alignment horizontal="left" vertical="top" wrapText="1"/>
    </xf>
    <xf numFmtId="2" fontId="25" fillId="0" borderId="8" xfId="0" applyNumberFormat="1" applyFont="1" applyBorder="1" applyAlignment="1">
      <alignment horizontal="left" vertical="top" wrapText="1"/>
    </xf>
    <xf numFmtId="2" fontId="25" fillId="0" borderId="3" xfId="0" applyNumberFormat="1" applyFont="1" applyBorder="1" applyAlignment="1">
      <alignment horizontal="left" vertical="top" wrapText="1"/>
    </xf>
    <xf numFmtId="0" fontId="26" fillId="0" borderId="2" xfId="0" applyFont="1" applyBorder="1" applyAlignment="1">
      <alignment horizontal="left" vertical="top" wrapText="1"/>
    </xf>
    <xf numFmtId="0" fontId="26" fillId="0" borderId="8" xfId="0" applyFont="1" applyBorder="1" applyAlignment="1">
      <alignment horizontal="left" vertical="top" wrapText="1"/>
    </xf>
    <xf numFmtId="0" fontId="26" fillId="0" borderId="3" xfId="0" applyFont="1" applyBorder="1" applyAlignment="1">
      <alignment horizontal="left" vertical="top" wrapText="1"/>
    </xf>
    <xf numFmtId="14" fontId="9" fillId="0" borderId="2" xfId="0" applyNumberFormat="1" applyFont="1" applyBorder="1" applyAlignment="1">
      <alignment horizontal="center" vertical="center" wrapText="1"/>
    </xf>
    <xf numFmtId="0" fontId="9" fillId="0" borderId="8" xfId="0" applyFont="1"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49" fontId="19" fillId="0" borderId="2" xfId="0" applyNumberFormat="1" applyFont="1" applyBorder="1" applyAlignment="1">
      <alignment horizontal="center" vertical="center" wrapText="1"/>
    </xf>
    <xf numFmtId="49" fontId="19" fillId="0" borderId="8"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14" fontId="20" fillId="0" borderId="8" xfId="0" applyNumberFormat="1" applyFont="1" applyBorder="1" applyAlignment="1">
      <alignment horizontal="center" vertical="center" wrapText="1"/>
    </xf>
    <xf numFmtId="14" fontId="20" fillId="0" borderId="3" xfId="0" applyNumberFormat="1" applyFont="1" applyBorder="1" applyAlignment="1">
      <alignment horizontal="center" vertical="center" wrapText="1"/>
    </xf>
    <xf numFmtId="49" fontId="20" fillId="0" borderId="2" xfId="0" applyNumberFormat="1" applyFont="1" applyBorder="1" applyAlignment="1">
      <alignment horizontal="center" vertical="center" wrapText="1"/>
    </xf>
    <xf numFmtId="49" fontId="20" fillId="0" borderId="8"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0" fontId="19" fillId="0" borderId="15" xfId="0" applyFont="1" applyBorder="1" applyAlignment="1">
      <alignment horizontal="center" vertical="center" wrapText="1"/>
    </xf>
    <xf numFmtId="0" fontId="19" fillId="0" borderId="0" xfId="0" applyFont="1" applyAlignment="1">
      <alignment horizontal="center" vertical="center" wrapText="1"/>
    </xf>
    <xf numFmtId="0" fontId="19" fillId="0" borderId="9" xfId="0" applyFont="1" applyBorder="1" applyAlignment="1">
      <alignment horizontal="center" vertical="center" wrapText="1"/>
    </xf>
    <xf numFmtId="14" fontId="20" fillId="2" borderId="2" xfId="0" applyNumberFormat="1" applyFont="1" applyFill="1" applyBorder="1" applyAlignment="1">
      <alignment horizontal="center" vertical="center" wrapText="1"/>
    </xf>
    <xf numFmtId="14" fontId="20" fillId="2" borderId="8" xfId="0" applyNumberFormat="1" applyFont="1" applyFill="1" applyBorder="1" applyAlignment="1">
      <alignment horizontal="center" vertical="center" wrapText="1"/>
    </xf>
    <xf numFmtId="14" fontId="20" fillId="2" borderId="3"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15" fillId="4" borderId="1"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7" fillId="4" borderId="13" xfId="0" applyFont="1" applyFill="1" applyBorder="1" applyAlignment="1">
      <alignment horizontal="center" vertical="center" wrapText="1"/>
    </xf>
    <xf numFmtId="0" fontId="16" fillId="4" borderId="44"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6" fillId="4" borderId="9"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1"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4" fontId="11" fillId="0" borderId="2" xfId="0" applyNumberFormat="1" applyFont="1" applyBorder="1" applyAlignment="1">
      <alignment horizontal="center" vertical="center"/>
    </xf>
    <xf numFmtId="4" fontId="11" fillId="0" borderId="8" xfId="0" applyNumberFormat="1" applyFont="1" applyBorder="1" applyAlignment="1">
      <alignment horizontal="center" vertical="center"/>
    </xf>
    <xf numFmtId="4" fontId="11" fillId="0" borderId="3" xfId="0" applyNumberFormat="1" applyFont="1" applyBorder="1" applyAlignment="1">
      <alignment horizontal="center" vertical="center"/>
    </xf>
    <xf numFmtId="0" fontId="43" fillId="0" borderId="2" xfId="0" applyFont="1" applyBorder="1" applyAlignment="1">
      <alignment horizontal="center" vertical="center" wrapText="1"/>
    </xf>
    <xf numFmtId="0" fontId="43" fillId="0" borderId="3"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3" xfId="0" applyFont="1" applyBorder="1" applyAlignment="1">
      <alignment horizontal="center" vertical="center" wrapText="1"/>
    </xf>
    <xf numFmtId="4" fontId="55" fillId="0" borderId="2" xfId="0" applyNumberFormat="1" applyFont="1" applyBorder="1" applyAlignment="1">
      <alignment horizontal="center" vertical="center"/>
    </xf>
    <xf numFmtId="4" fontId="55" fillId="0" borderId="8" xfId="0" applyNumberFormat="1" applyFont="1" applyBorder="1" applyAlignment="1">
      <alignment horizontal="center" vertical="center"/>
    </xf>
    <xf numFmtId="4" fontId="55" fillId="0" borderId="3" xfId="0" applyNumberFormat="1" applyFont="1" applyBorder="1" applyAlignment="1">
      <alignment horizontal="center" vertical="center"/>
    </xf>
    <xf numFmtId="49" fontId="54" fillId="0" borderId="2" xfId="0" applyNumberFormat="1" applyFont="1" applyBorder="1" applyAlignment="1">
      <alignment horizontal="center" vertical="center" wrapText="1"/>
    </xf>
    <xf numFmtId="49" fontId="54" fillId="0" borderId="8" xfId="0" applyNumberFormat="1" applyFont="1" applyBorder="1" applyAlignment="1">
      <alignment horizontal="center" vertical="center" wrapText="1"/>
    </xf>
    <xf numFmtId="49" fontId="54" fillId="0" borderId="3"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8" fillId="0" borderId="21" xfId="0" applyFont="1" applyBorder="1" applyAlignment="1">
      <alignment horizontal="center" vertical="top" wrapText="1"/>
    </xf>
    <xf numFmtId="0" fontId="8" fillId="0" borderId="25" xfId="0" applyFont="1" applyBorder="1" applyAlignment="1">
      <alignment horizontal="center" vertical="top" wrapText="1"/>
    </xf>
    <xf numFmtId="0" fontId="21" fillId="0" borderId="0" xfId="0" applyFont="1" applyAlignment="1">
      <alignment horizontal="left" vertical="center"/>
    </xf>
    <xf numFmtId="0" fontId="4" fillId="0" borderId="0" xfId="0" applyFont="1" applyAlignment="1">
      <alignment horizontal="left"/>
    </xf>
    <xf numFmtId="0" fontId="52" fillId="0" borderId="0" xfId="0" applyFont="1" applyAlignment="1">
      <alignment horizontal="left"/>
    </xf>
    <xf numFmtId="0" fontId="8" fillId="0" borderId="0" xfId="0" applyFont="1" applyAlignment="1">
      <alignment horizontal="left"/>
    </xf>
    <xf numFmtId="4" fontId="8" fillId="0" borderId="17" xfId="0" applyNumberFormat="1" applyFont="1" applyBorder="1" applyAlignment="1">
      <alignment horizontal="center" vertical="center" wrapText="1"/>
    </xf>
    <xf numFmtId="4" fontId="8" fillId="0" borderId="23" xfId="0" applyNumberFormat="1" applyFont="1" applyBorder="1" applyAlignment="1">
      <alignment horizontal="center" vertical="center" wrapText="1"/>
    </xf>
    <xf numFmtId="0" fontId="8" fillId="0" borderId="17" xfId="0" applyFont="1" applyBorder="1" applyAlignment="1">
      <alignment horizontal="center" vertical="top" wrapText="1"/>
    </xf>
    <xf numFmtId="0" fontId="8" fillId="0" borderId="23" xfId="0" applyFont="1" applyBorder="1" applyAlignment="1">
      <alignment horizontal="center" vertical="top" wrapText="1"/>
    </xf>
    <xf numFmtId="164" fontId="4" fillId="0" borderId="17" xfId="0" applyNumberFormat="1" applyFont="1" applyBorder="1" applyAlignment="1">
      <alignment horizontal="center" vertical="center" wrapText="1"/>
    </xf>
    <xf numFmtId="164" fontId="4" fillId="0" borderId="23" xfId="0" applyNumberFormat="1" applyFont="1" applyBorder="1" applyAlignment="1">
      <alignment horizontal="center" vertical="center" wrapText="1"/>
    </xf>
    <xf numFmtId="4" fontId="4" fillId="0" borderId="17" xfId="0" applyNumberFormat="1" applyFont="1" applyBorder="1" applyAlignment="1">
      <alignment horizontal="center" vertical="center"/>
    </xf>
    <xf numFmtId="4" fontId="4" fillId="0" borderId="23" xfId="0" applyNumberFormat="1" applyFont="1" applyBorder="1" applyAlignment="1">
      <alignment horizontal="center" vertical="center"/>
    </xf>
    <xf numFmtId="4" fontId="4" fillId="0" borderId="17" xfId="0" applyNumberFormat="1" applyFont="1" applyBorder="1" applyAlignment="1">
      <alignment horizontal="center" vertical="center" wrapText="1"/>
    </xf>
    <xf numFmtId="4" fontId="4" fillId="0" borderId="23" xfId="0" applyNumberFormat="1" applyFont="1" applyBorder="1" applyAlignment="1">
      <alignment horizontal="center" vertical="center" wrapText="1"/>
    </xf>
    <xf numFmtId="0" fontId="8" fillId="0" borderId="17" xfId="0" applyFont="1" applyBorder="1" applyAlignment="1">
      <alignment horizontal="center" vertical="center" wrapText="1"/>
    </xf>
    <xf numFmtId="0" fontId="8" fillId="0" borderId="2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2" xfId="0" applyFont="1" applyBorder="1" applyAlignment="1">
      <alignment horizontal="center" vertical="center" wrapText="1"/>
    </xf>
    <xf numFmtId="0" fontId="8" fillId="0" borderId="31" xfId="0" applyFont="1" applyBorder="1" applyAlignment="1">
      <alignment horizontal="center" vertical="top" wrapText="1"/>
    </xf>
    <xf numFmtId="4" fontId="21" fillId="0" borderId="28" xfId="0" applyNumberFormat="1" applyFont="1" applyBorder="1" applyAlignment="1">
      <alignment horizontal="center" vertical="center"/>
    </xf>
    <xf numFmtId="4" fontId="21" fillId="0" borderId="1" xfId="0" applyNumberFormat="1" applyFont="1" applyBorder="1" applyAlignment="1">
      <alignment horizontal="center" vertical="center"/>
    </xf>
    <xf numFmtId="4" fontId="21" fillId="0" borderId="29" xfId="0" applyNumberFormat="1" applyFont="1" applyBorder="1" applyAlignment="1">
      <alignment horizontal="center" vertical="center"/>
    </xf>
    <xf numFmtId="0" fontId="8" fillId="0" borderId="8" xfId="0" applyFont="1" applyBorder="1" applyAlignment="1">
      <alignment horizontal="center" vertical="top" wrapText="1"/>
    </xf>
    <xf numFmtId="164" fontId="4" fillId="0" borderId="8" xfId="0" applyNumberFormat="1" applyFont="1" applyBorder="1" applyAlignment="1">
      <alignment horizontal="center" vertical="center" wrapText="1"/>
    </xf>
    <xf numFmtId="0" fontId="21" fillId="0" borderId="28"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 xfId="0" applyFont="1" applyBorder="1" applyAlignment="1">
      <alignment horizontal="center" vertical="center" wrapText="1"/>
    </xf>
    <xf numFmtId="14" fontId="7" fillId="0" borderId="21" xfId="0" applyNumberFormat="1" applyFont="1" applyBorder="1" applyAlignment="1">
      <alignment horizontal="center" vertical="center" wrapText="1"/>
    </xf>
    <xf numFmtId="0" fontId="7" fillId="0" borderId="25" xfId="0" applyFont="1" applyBorder="1" applyAlignment="1">
      <alignment horizontal="center" vertical="center" wrapText="1"/>
    </xf>
    <xf numFmtId="4" fontId="8" fillId="2" borderId="17" xfId="0" applyNumberFormat="1" applyFont="1" applyFill="1" applyBorder="1" applyAlignment="1">
      <alignment horizontal="center" vertical="center" wrapText="1"/>
    </xf>
    <xf numFmtId="4" fontId="8" fillId="2" borderId="8" xfId="0" applyNumberFormat="1" applyFont="1" applyFill="1" applyBorder="1" applyAlignment="1">
      <alignment horizontal="center" vertical="center" wrapText="1"/>
    </xf>
    <xf numFmtId="4" fontId="4" fillId="0" borderId="8" xfId="0" applyNumberFormat="1" applyFont="1" applyBorder="1" applyAlignment="1">
      <alignment horizontal="center" vertical="center" wrapText="1"/>
    </xf>
    <xf numFmtId="4" fontId="4" fillId="0" borderId="8" xfId="0" applyNumberFormat="1" applyFont="1" applyBorder="1" applyAlignment="1">
      <alignment horizontal="center" vertical="center"/>
    </xf>
    <xf numFmtId="4" fontId="8" fillId="0" borderId="8" xfId="0" applyNumberFormat="1" applyFont="1" applyBorder="1" applyAlignment="1">
      <alignment horizontal="center" vertical="center" wrapText="1"/>
    </xf>
    <xf numFmtId="0" fontId="8" fillId="0" borderId="8" xfId="0" applyFont="1" applyBorder="1" applyAlignment="1">
      <alignment horizontal="center" vertical="center" wrapText="1"/>
    </xf>
    <xf numFmtId="14" fontId="5" fillId="0" borderId="21" xfId="0" applyNumberFormat="1" applyFont="1" applyBorder="1" applyAlignment="1">
      <alignment horizontal="center" vertical="center"/>
    </xf>
    <xf numFmtId="0" fontId="5" fillId="0" borderId="25" xfId="0" applyFont="1" applyBorder="1" applyAlignment="1">
      <alignment horizontal="center" vertical="center"/>
    </xf>
    <xf numFmtId="0" fontId="4" fillId="0" borderId="17" xfId="0" applyFont="1" applyBorder="1" applyAlignment="1">
      <alignment horizontal="center"/>
    </xf>
    <xf numFmtId="0" fontId="4" fillId="0" borderId="23" xfId="0" applyFont="1" applyBorder="1" applyAlignment="1">
      <alignment horizontal="center"/>
    </xf>
    <xf numFmtId="164" fontId="4" fillId="0" borderId="17" xfId="0" applyNumberFormat="1" applyFont="1" applyBorder="1" applyAlignment="1">
      <alignment horizontal="center" vertical="center"/>
    </xf>
    <xf numFmtId="164" fontId="4" fillId="0" borderId="23" xfId="0" applyNumberFormat="1" applyFont="1" applyBorder="1" applyAlignment="1">
      <alignment horizontal="center" vertical="center"/>
    </xf>
    <xf numFmtId="4" fontId="49" fillId="0" borderId="2" xfId="0" applyNumberFormat="1" applyFont="1" applyBorder="1" applyAlignment="1">
      <alignment horizontal="center" vertical="center"/>
    </xf>
    <xf numFmtId="4" fontId="49" fillId="0" borderId="23" xfId="0" applyNumberFormat="1" applyFont="1" applyBorder="1" applyAlignment="1">
      <alignment horizontal="center" vertical="center"/>
    </xf>
    <xf numFmtId="14" fontId="50" fillId="0" borderId="21" xfId="0" applyNumberFormat="1" applyFont="1" applyBorder="1" applyAlignment="1">
      <alignment horizontal="center" vertical="center"/>
    </xf>
    <xf numFmtId="0" fontId="50" fillId="0" borderId="31" xfId="0" applyFont="1" applyBorder="1" applyAlignment="1">
      <alignment horizontal="center" vertical="center"/>
    </xf>
    <xf numFmtId="0" fontId="50" fillId="0" borderId="25" xfId="0" applyFont="1" applyBorder="1" applyAlignment="1">
      <alignment horizontal="center" vertical="center"/>
    </xf>
    <xf numFmtId="0" fontId="49" fillId="0" borderId="2" xfId="0" applyFont="1" applyBorder="1" applyAlignment="1">
      <alignment horizontal="center" vertical="center" wrapText="1"/>
    </xf>
    <xf numFmtId="0" fontId="49" fillId="0" borderId="23" xfId="0" applyFont="1" applyBorder="1" applyAlignment="1">
      <alignment horizontal="center" vertical="center" wrapText="1"/>
    </xf>
    <xf numFmtId="4" fontId="49" fillId="0" borderId="17" xfId="0" applyNumberFormat="1" applyFont="1" applyBorder="1" applyAlignment="1">
      <alignment horizontal="center" vertical="center"/>
    </xf>
    <xf numFmtId="4" fontId="49" fillId="0" borderId="3" xfId="0" applyNumberFormat="1" applyFont="1" applyBorder="1" applyAlignment="1">
      <alignment horizontal="center" vertical="center"/>
    </xf>
    <xf numFmtId="0" fontId="49" fillId="0" borderId="17" xfId="0" applyFont="1" applyBorder="1" applyAlignment="1">
      <alignment horizontal="center"/>
    </xf>
    <xf numFmtId="0" fontId="49" fillId="0" borderId="3" xfId="0" applyFont="1" applyBorder="1" applyAlignment="1">
      <alignment horizontal="center"/>
    </xf>
    <xf numFmtId="164" fontId="49" fillId="0" borderId="17" xfId="0" applyNumberFormat="1" applyFont="1" applyBorder="1" applyAlignment="1">
      <alignment horizontal="center" vertical="center"/>
    </xf>
    <xf numFmtId="164" fontId="49" fillId="0" borderId="8" xfId="0" applyNumberFormat="1" applyFont="1" applyBorder="1" applyAlignment="1">
      <alignment horizontal="center" vertical="center"/>
    </xf>
    <xf numFmtId="164" fontId="49" fillId="0" borderId="23" xfId="0" applyNumberFormat="1" applyFont="1" applyBorder="1" applyAlignment="1">
      <alignment horizontal="center" vertical="center"/>
    </xf>
    <xf numFmtId="0" fontId="49" fillId="0" borderId="2" xfId="0" applyFont="1" applyBorder="1" applyAlignment="1">
      <alignment horizontal="center"/>
    </xf>
    <xf numFmtId="0" fontId="49" fillId="0" borderId="23" xfId="0" applyFont="1" applyBorder="1" applyAlignment="1">
      <alignment horizontal="center"/>
    </xf>
    <xf numFmtId="0" fontId="49" fillId="0" borderId="17" xfId="0" applyFont="1" applyBorder="1" applyAlignment="1">
      <alignment horizontal="center" vertical="center" wrapText="1"/>
    </xf>
    <xf numFmtId="0" fontId="49" fillId="0" borderId="3" xfId="0" applyFont="1" applyBorder="1" applyAlignment="1">
      <alignment horizontal="center" vertical="center" wrapText="1"/>
    </xf>
    <xf numFmtId="4" fontId="49" fillId="0" borderId="17" xfId="0" applyNumberFormat="1" applyFont="1" applyBorder="1" applyAlignment="1">
      <alignment horizontal="center" vertical="center" wrapText="1"/>
    </xf>
    <xf numFmtId="4" fontId="49" fillId="0" borderId="3" xfId="0" applyNumberFormat="1" applyFont="1" applyBorder="1" applyAlignment="1">
      <alignment horizontal="center" vertical="center" wrapText="1"/>
    </xf>
    <xf numFmtId="4" fontId="49" fillId="0" borderId="8" xfId="0" applyNumberFormat="1" applyFont="1" applyBorder="1" applyAlignment="1">
      <alignment horizontal="center" vertical="center"/>
    </xf>
    <xf numFmtId="0" fontId="49" fillId="0" borderId="16" xfId="0" applyFont="1" applyBorder="1" applyAlignment="1">
      <alignment horizontal="center" vertical="center" wrapText="1"/>
    </xf>
    <xf numFmtId="0" fontId="49" fillId="0" borderId="30"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8" xfId="0" applyFont="1" applyBorder="1" applyAlignment="1">
      <alignment horizontal="center" vertical="center" wrapText="1"/>
    </xf>
    <xf numFmtId="0" fontId="4" fillId="0" borderId="2" xfId="0" applyFont="1" applyBorder="1" applyAlignment="1">
      <alignment horizontal="center"/>
    </xf>
    <xf numFmtId="4" fontId="4" fillId="0" borderId="2" xfId="0" applyNumberFormat="1" applyFont="1" applyBorder="1" applyAlignment="1">
      <alignment horizontal="center" vertical="center"/>
    </xf>
    <xf numFmtId="0" fontId="4" fillId="0" borderId="3" xfId="0" applyFont="1" applyBorder="1" applyAlignment="1">
      <alignment horizontal="center"/>
    </xf>
    <xf numFmtId="164" fontId="4" fillId="0" borderId="8" xfId="0" applyNumberFormat="1" applyFont="1" applyBorder="1" applyAlignment="1">
      <alignment horizontal="center" vertical="center"/>
    </xf>
    <xf numFmtId="0" fontId="5" fillId="0" borderId="31" xfId="0" applyFont="1" applyBorder="1" applyAlignment="1">
      <alignment horizontal="center" vertical="center"/>
    </xf>
    <xf numFmtId="0" fontId="8" fillId="0" borderId="2" xfId="0" applyFont="1" applyBorder="1" applyAlignment="1">
      <alignment horizontal="center" vertical="center" wrapText="1"/>
    </xf>
    <xf numFmtId="4" fontId="4" fillId="0" borderId="3" xfId="0" applyNumberFormat="1" applyFont="1" applyBorder="1" applyAlignment="1">
      <alignment horizontal="center" vertical="center"/>
    </xf>
    <xf numFmtId="0" fontId="4" fillId="0" borderId="3" xfId="0" applyFont="1" applyBorder="1" applyAlignment="1">
      <alignment horizontal="center" vertical="center" wrapText="1"/>
    </xf>
    <xf numFmtId="0" fontId="8" fillId="0" borderId="3" xfId="0" applyFont="1" applyBorder="1" applyAlignment="1">
      <alignment horizontal="center" vertical="center" wrapText="1"/>
    </xf>
    <xf numFmtId="0" fontId="4" fillId="0" borderId="16" xfId="0" applyFont="1" applyBorder="1" applyAlignment="1">
      <alignment horizontal="center" vertical="center"/>
    </xf>
    <xf numFmtId="0" fontId="4" fillId="0" borderId="30" xfId="0" applyFont="1" applyBorder="1" applyAlignment="1">
      <alignment horizontal="center" vertical="center"/>
    </xf>
    <xf numFmtId="0" fontId="4" fillId="0" borderId="22" xfId="0" applyFont="1" applyBorder="1" applyAlignment="1">
      <alignment horizontal="center" vertical="center"/>
    </xf>
    <xf numFmtId="0" fontId="4" fillId="0" borderId="8" xfId="0" applyFont="1" applyBorder="1" applyAlignment="1">
      <alignment horizontal="center"/>
    </xf>
    <xf numFmtId="4" fontId="47" fillId="0" borderId="17" xfId="0" applyNumberFormat="1" applyFont="1" applyBorder="1" applyAlignment="1">
      <alignment horizontal="center" vertical="center"/>
    </xf>
    <xf numFmtId="4" fontId="47" fillId="0" borderId="3" xfId="0" applyNumberFormat="1" applyFont="1" applyBorder="1" applyAlignment="1">
      <alignment horizontal="center" vertical="center"/>
    </xf>
    <xf numFmtId="0" fontId="47" fillId="0" borderId="17" xfId="0" applyFont="1" applyBorder="1" applyAlignment="1">
      <alignment horizontal="center" vertical="center" wrapText="1"/>
    </xf>
    <xf numFmtId="0" fontId="47" fillId="0" borderId="3" xfId="0" applyFont="1" applyBorder="1" applyAlignment="1">
      <alignment horizontal="center" vertical="center" wrapText="1"/>
    </xf>
    <xf numFmtId="0" fontId="22" fillId="0" borderId="23" xfId="0" applyFont="1" applyBorder="1" applyAlignment="1">
      <alignment horizontal="center" vertical="center" wrapText="1"/>
    </xf>
    <xf numFmtId="4" fontId="47" fillId="0" borderId="2" xfId="0" applyNumberFormat="1" applyFont="1" applyBorder="1" applyAlignment="1">
      <alignment horizontal="center" vertical="center"/>
    </xf>
    <xf numFmtId="0" fontId="47" fillId="0" borderId="2" xfId="0" applyFont="1" applyBorder="1" applyAlignment="1">
      <alignment horizontal="center" vertical="center" wrapText="1"/>
    </xf>
    <xf numFmtId="4" fontId="21" fillId="0" borderId="2" xfId="0" applyNumberFormat="1" applyFont="1" applyBorder="1" applyAlignment="1">
      <alignment horizontal="center" vertical="center"/>
    </xf>
    <xf numFmtId="4" fontId="21" fillId="0" borderId="3" xfId="0" applyNumberFormat="1" applyFont="1" applyBorder="1" applyAlignment="1">
      <alignment horizontal="center" vertical="center"/>
    </xf>
    <xf numFmtId="14" fontId="50" fillId="0" borderId="37" xfId="0" applyNumberFormat="1" applyFont="1" applyBorder="1" applyAlignment="1">
      <alignment horizontal="center" vertical="center"/>
    </xf>
    <xf numFmtId="14" fontId="50" fillId="0" borderId="39" xfId="0" applyNumberFormat="1" applyFont="1" applyBorder="1" applyAlignment="1">
      <alignment horizontal="center" vertical="center"/>
    </xf>
    <xf numFmtId="14" fontId="50" fillId="0" borderId="41" xfId="0" applyNumberFormat="1" applyFont="1" applyBorder="1" applyAlignment="1">
      <alignment horizontal="center" vertical="center"/>
    </xf>
    <xf numFmtId="4" fontId="49" fillId="0" borderId="28" xfId="0" applyNumberFormat="1" applyFont="1" applyBorder="1" applyAlignment="1">
      <alignment horizontal="center" vertical="center"/>
    </xf>
    <xf numFmtId="4" fontId="49" fillId="0" borderId="1" xfId="0" applyNumberFormat="1" applyFont="1" applyBorder="1" applyAlignment="1">
      <alignment horizontal="center" vertical="center"/>
    </xf>
    <xf numFmtId="4" fontId="49" fillId="0" borderId="29" xfId="0" applyNumberFormat="1" applyFont="1" applyBorder="1" applyAlignment="1">
      <alignment horizontal="center" vertical="center"/>
    </xf>
    <xf numFmtId="0" fontId="49" fillId="0" borderId="28" xfId="0" applyFont="1" applyBorder="1" applyAlignment="1">
      <alignment horizontal="center"/>
    </xf>
    <xf numFmtId="0" fontId="49" fillId="0" borderId="1" xfId="0" applyFont="1" applyBorder="1" applyAlignment="1">
      <alignment horizontal="center"/>
    </xf>
    <xf numFmtId="0" fontId="49" fillId="0" borderId="29" xfId="0" applyFont="1" applyBorder="1" applyAlignment="1">
      <alignment horizontal="center"/>
    </xf>
    <xf numFmtId="164" fontId="49" fillId="0" borderId="28" xfId="0" applyNumberFormat="1" applyFont="1" applyBorder="1" applyAlignment="1">
      <alignment horizontal="center" vertical="center"/>
    </xf>
    <xf numFmtId="164" fontId="49" fillId="0" borderId="1" xfId="0" applyNumberFormat="1" applyFont="1" applyBorder="1" applyAlignment="1">
      <alignment horizontal="center" vertical="center"/>
    </xf>
    <xf numFmtId="164" fontId="49" fillId="0" borderId="29" xfId="0" applyNumberFormat="1" applyFont="1" applyBorder="1" applyAlignment="1">
      <alignment horizontal="center" vertical="center"/>
    </xf>
    <xf numFmtId="0" fontId="49" fillId="0" borderId="28" xfId="0" applyFont="1" applyBorder="1" applyAlignment="1">
      <alignment horizontal="center" vertical="center" wrapText="1"/>
    </xf>
    <xf numFmtId="0" fontId="49" fillId="0" borderId="1" xfId="0" applyFont="1" applyBorder="1" applyAlignment="1">
      <alignment horizontal="center" vertical="center" wrapText="1"/>
    </xf>
    <xf numFmtId="0" fontId="49" fillId="0" borderId="29" xfId="0" applyFont="1" applyBorder="1" applyAlignment="1">
      <alignment horizontal="center" vertical="center" wrapText="1"/>
    </xf>
    <xf numFmtId="0" fontId="49" fillId="0" borderId="36" xfId="0" applyFont="1" applyBorder="1" applyAlignment="1">
      <alignment horizontal="center" vertical="center" wrapText="1"/>
    </xf>
    <xf numFmtId="0" fontId="49" fillId="0" borderId="38" xfId="0" applyFont="1" applyBorder="1" applyAlignment="1">
      <alignment horizontal="center" vertical="center" wrapText="1"/>
    </xf>
    <xf numFmtId="0" fontId="49" fillId="0" borderId="40"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7" fillId="0" borderId="17" xfId="0" applyFont="1" applyBorder="1" applyAlignment="1">
      <alignment horizontal="center" vertical="center" wrapText="1"/>
    </xf>
    <xf numFmtId="0" fontId="7" fillId="0" borderId="23" xfId="0" applyFont="1" applyBorder="1" applyAlignment="1">
      <alignment horizontal="center" vertical="center" wrapText="1"/>
    </xf>
    <xf numFmtId="0" fontId="5" fillId="0" borderId="0" xfId="0" applyFont="1" applyAlignment="1">
      <alignment horizontal="center" vertical="center"/>
    </xf>
    <xf numFmtId="0" fontId="5" fillId="0" borderId="16"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2" borderId="1" xfId="0" applyFont="1" applyFill="1" applyBorder="1" applyAlignment="1">
      <alignment horizontal="center" vertical="center" wrapText="1"/>
    </xf>
    <xf numFmtId="0" fontId="14" fillId="2" borderId="36" xfId="0" applyFont="1" applyFill="1" applyBorder="1" applyAlignment="1">
      <alignment horizontal="center" vertical="center"/>
    </xf>
    <xf numFmtId="0" fontId="14" fillId="2" borderId="38" xfId="0" applyFont="1" applyFill="1" applyBorder="1" applyAlignment="1">
      <alignment horizontal="center" vertical="center"/>
    </xf>
    <xf numFmtId="0" fontId="14" fillId="2" borderId="40" xfId="0" applyFont="1" applyFill="1" applyBorder="1" applyAlignment="1">
      <alignment horizontal="center" vertical="center"/>
    </xf>
    <xf numFmtId="0" fontId="14" fillId="0" borderId="2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9" xfId="0" applyFont="1" applyBorder="1" applyAlignment="1">
      <alignment horizontal="center" vertical="center" wrapText="1"/>
    </xf>
    <xf numFmtId="0" fontId="14" fillId="2" borderId="28" xfId="0" applyFont="1" applyFill="1" applyBorder="1" applyAlignment="1">
      <alignment horizontal="center" vertical="center" wrapText="1"/>
    </xf>
    <xf numFmtId="0" fontId="14" fillId="2" borderId="29" xfId="0" applyFont="1" applyFill="1" applyBorder="1" applyAlignment="1">
      <alignment horizontal="center" vertical="center" wrapText="1"/>
    </xf>
    <xf numFmtId="14" fontId="14" fillId="2" borderId="21" xfId="0" applyNumberFormat="1" applyFont="1" applyFill="1" applyBorder="1" applyAlignment="1">
      <alignment horizontal="center" vertical="center"/>
    </xf>
    <xf numFmtId="0" fontId="14" fillId="2" borderId="31" xfId="0" applyFont="1" applyFill="1" applyBorder="1" applyAlignment="1">
      <alignment horizontal="center" vertical="center"/>
    </xf>
    <xf numFmtId="0" fontId="14" fillId="2" borderId="25" xfId="0" applyFont="1" applyFill="1" applyBorder="1" applyAlignment="1">
      <alignment horizontal="center" vertical="center"/>
    </xf>
    <xf numFmtId="0" fontId="14" fillId="2" borderId="1" xfId="0" quotePrefix="1" applyFont="1" applyFill="1" applyBorder="1" applyAlignment="1">
      <alignment horizontal="center" vertical="center" wrapText="1"/>
    </xf>
    <xf numFmtId="0" fontId="14" fillId="2" borderId="29" xfId="0" quotePrefix="1"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29" xfId="0" applyFont="1" applyFill="1" applyBorder="1" applyAlignment="1">
      <alignment horizontal="center" vertical="center"/>
    </xf>
    <xf numFmtId="0" fontId="14" fillId="2" borderId="28" xfId="0" applyFont="1" applyFill="1" applyBorder="1" applyAlignment="1">
      <alignment horizontal="center" vertical="center"/>
    </xf>
    <xf numFmtId="4" fontId="18" fillId="2" borderId="28" xfId="0" applyNumberFormat="1" applyFont="1" applyFill="1" applyBorder="1" applyAlignment="1">
      <alignment horizontal="center" vertical="center" wrapText="1"/>
    </xf>
    <xf numFmtId="4" fontId="18" fillId="2" borderId="1" xfId="0" applyNumberFormat="1" applyFont="1" applyFill="1" applyBorder="1" applyAlignment="1">
      <alignment horizontal="center" vertical="center" wrapText="1"/>
    </xf>
    <xf numFmtId="4" fontId="18" fillId="2" borderId="29" xfId="0" applyNumberFormat="1" applyFont="1" applyFill="1" applyBorder="1" applyAlignment="1">
      <alignment horizontal="center" vertical="center" wrapText="1"/>
    </xf>
    <xf numFmtId="0" fontId="18" fillId="2" borderId="28" xfId="0" applyFont="1" applyFill="1" applyBorder="1" applyAlignment="1">
      <alignment horizontal="center" vertical="center" wrapText="1"/>
    </xf>
    <xf numFmtId="17" fontId="14" fillId="2" borderId="28" xfId="0" applyNumberFormat="1" applyFont="1" applyFill="1" applyBorder="1" applyAlignment="1">
      <alignment horizontal="center" vertical="center"/>
    </xf>
    <xf numFmtId="17" fontId="14" fillId="2" borderId="1" xfId="0" applyNumberFormat="1" applyFont="1" applyFill="1" applyBorder="1" applyAlignment="1">
      <alignment horizontal="center" vertical="center"/>
    </xf>
    <xf numFmtId="17" fontId="14" fillId="2" borderId="29" xfId="0" applyNumberFormat="1" applyFont="1" applyFill="1" applyBorder="1" applyAlignment="1">
      <alignment horizontal="center" vertical="center"/>
    </xf>
    <xf numFmtId="0" fontId="14" fillId="2" borderId="30" xfId="0" applyFont="1" applyFill="1" applyBorder="1" applyAlignment="1">
      <alignment horizontal="center" vertical="center"/>
    </xf>
    <xf numFmtId="0" fontId="14" fillId="0" borderId="8" xfId="0" applyFont="1" applyBorder="1" applyAlignment="1">
      <alignment horizontal="center" vertical="center" wrapText="1"/>
    </xf>
    <xf numFmtId="0" fontId="14" fillId="2" borderId="8" xfId="0" applyFont="1" applyFill="1" applyBorder="1" applyAlignment="1">
      <alignment horizontal="center" vertical="center" wrapText="1"/>
    </xf>
    <xf numFmtId="0" fontId="14" fillId="2" borderId="28" xfId="0" quotePrefix="1" applyFont="1" applyFill="1" applyBorder="1" applyAlignment="1">
      <alignment horizontal="center" vertical="center" wrapText="1"/>
    </xf>
    <xf numFmtId="0" fontId="18" fillId="2" borderId="8" xfId="0" applyFont="1" applyFill="1" applyBorder="1" applyAlignment="1">
      <alignment horizontal="center" vertical="center" wrapText="1"/>
    </xf>
    <xf numFmtId="0" fontId="14" fillId="2" borderId="8" xfId="0" quotePrefix="1" applyFont="1" applyFill="1" applyBorder="1" applyAlignment="1">
      <alignment horizontal="center" vertical="center" wrapText="1"/>
    </xf>
    <xf numFmtId="0" fontId="42" fillId="2" borderId="31" xfId="0" applyFont="1" applyFill="1" applyBorder="1" applyAlignment="1">
      <alignment horizontal="center"/>
    </xf>
    <xf numFmtId="17" fontId="14" fillId="2" borderId="8" xfId="0" applyNumberFormat="1" applyFont="1" applyFill="1" applyBorder="1" applyAlignment="1">
      <alignment horizontal="center" vertical="center"/>
    </xf>
    <xf numFmtId="0" fontId="14" fillId="2" borderId="8" xfId="0" applyFont="1" applyFill="1" applyBorder="1" applyAlignment="1">
      <alignment horizontal="center" vertical="center"/>
    </xf>
    <xf numFmtId="4" fontId="18" fillId="2" borderId="8" xfId="0" applyNumberFormat="1" applyFont="1" applyFill="1" applyBorder="1" applyAlignment="1">
      <alignment horizontal="center" vertical="center" wrapText="1"/>
    </xf>
    <xf numFmtId="0" fontId="42" fillId="2" borderId="21" xfId="0" applyFont="1" applyFill="1" applyBorder="1" applyAlignment="1">
      <alignment horizontal="center"/>
    </xf>
    <xf numFmtId="0" fontId="42" fillId="2" borderId="25" xfId="0" applyFont="1" applyFill="1" applyBorder="1" applyAlignment="1">
      <alignment horizontal="center"/>
    </xf>
    <xf numFmtId="0" fontId="14" fillId="2" borderId="42" xfId="0" applyFont="1" applyFill="1" applyBorder="1" applyAlignment="1">
      <alignment horizontal="center" vertical="center"/>
    </xf>
    <xf numFmtId="0" fontId="14" fillId="0" borderId="3" xfId="0" applyFont="1" applyBorder="1" applyAlignment="1">
      <alignment horizontal="center" vertical="center" wrapText="1"/>
    </xf>
    <xf numFmtId="0" fontId="14" fillId="2" borderId="3" xfId="0" applyFont="1" applyFill="1" applyBorder="1" applyAlignment="1">
      <alignment horizontal="center" vertical="center" wrapText="1"/>
    </xf>
    <xf numFmtId="4" fontId="18" fillId="2" borderId="3" xfId="0" applyNumberFormat="1" applyFont="1" applyFill="1" applyBorder="1" applyAlignment="1">
      <alignment horizontal="center" vertical="center" wrapText="1"/>
    </xf>
    <xf numFmtId="17" fontId="14" fillId="2" borderId="3" xfId="0" applyNumberFormat="1" applyFont="1" applyFill="1" applyBorder="1" applyAlignment="1">
      <alignment horizontal="center" vertical="center"/>
    </xf>
    <xf numFmtId="0" fontId="42" fillId="2" borderId="43" xfId="0" applyFont="1" applyFill="1" applyBorder="1" applyAlignment="1">
      <alignment horizontal="center"/>
    </xf>
    <xf numFmtId="0" fontId="42" fillId="2" borderId="39" xfId="0" applyFont="1" applyFill="1" applyBorder="1" applyAlignment="1">
      <alignment horizontal="center"/>
    </xf>
    <xf numFmtId="0" fontId="42" fillId="2" borderId="41" xfId="0" applyFont="1" applyFill="1" applyBorder="1" applyAlignment="1">
      <alignment horizontal="center"/>
    </xf>
    <xf numFmtId="0" fontId="14" fillId="2" borderId="3" xfId="0" applyFont="1" applyFill="1" applyBorder="1" applyAlignment="1">
      <alignment horizontal="center" vertical="center"/>
    </xf>
    <xf numFmtId="0" fontId="18" fillId="2" borderId="3" xfId="0" applyFont="1" applyFill="1" applyBorder="1" applyAlignment="1">
      <alignment horizontal="center" vertical="center" wrapText="1"/>
    </xf>
    <xf numFmtId="0" fontId="14" fillId="2" borderId="3" xfId="0" quotePrefix="1" applyFont="1" applyFill="1" applyBorder="1" applyAlignment="1">
      <alignment horizontal="center" vertical="center" wrapText="1"/>
    </xf>
    <xf numFmtId="0" fontId="14" fillId="2" borderId="43" xfId="0" applyFont="1" applyFill="1" applyBorder="1" applyAlignment="1">
      <alignment horizontal="center"/>
    </xf>
    <xf numFmtId="0" fontId="14" fillId="2" borderId="39" xfId="0" applyFont="1" applyFill="1" applyBorder="1" applyAlignment="1">
      <alignment horizontal="center"/>
    </xf>
    <xf numFmtId="0" fontId="14" fillId="2" borderId="41" xfId="0" applyFont="1" applyFill="1" applyBorder="1" applyAlignment="1">
      <alignment horizontal="center"/>
    </xf>
    <xf numFmtId="0" fontId="42" fillId="2" borderId="11" xfId="0" applyFont="1" applyFill="1" applyBorder="1" applyAlignment="1">
      <alignment horizontal="center" vertical="center"/>
    </xf>
    <xf numFmtId="0" fontId="14" fillId="2" borderId="23" xfId="0" applyFont="1" applyFill="1" applyBorder="1" applyAlignment="1">
      <alignment horizontal="center" vertical="center" wrapText="1"/>
    </xf>
    <xf numFmtId="17" fontId="14" fillId="2" borderId="31" xfId="0" applyNumberFormat="1" applyFont="1" applyFill="1" applyBorder="1" applyAlignment="1">
      <alignment horizontal="center" vertical="center"/>
    </xf>
    <xf numFmtId="17" fontId="14" fillId="2" borderId="25" xfId="0" applyNumberFormat="1" applyFont="1" applyFill="1" applyBorder="1" applyAlignment="1">
      <alignment horizontal="center" vertical="center"/>
    </xf>
    <xf numFmtId="16" fontId="0" fillId="0" borderId="2" xfId="0" quotePrefix="1" applyNumberFormat="1" applyBorder="1" applyAlignment="1">
      <alignment horizontal="center" vertical="center" wrapText="1"/>
    </xf>
    <xf numFmtId="16" fontId="0" fillId="0" borderId="8" xfId="0" quotePrefix="1" applyNumberFormat="1" applyBorder="1" applyAlignment="1">
      <alignment horizontal="center" vertical="center" wrapText="1"/>
    </xf>
    <xf numFmtId="16" fontId="0" fillId="0" borderId="3" xfId="0" quotePrefix="1" applyNumberFormat="1" applyBorder="1" applyAlignment="1">
      <alignment horizontal="center" vertical="center" wrapText="1"/>
    </xf>
    <xf numFmtId="0" fontId="0" fillId="0" borderId="2" xfId="0" applyBorder="1" applyAlignment="1">
      <alignment horizontal="center" vertical="center" wrapText="1"/>
    </xf>
    <xf numFmtId="0" fontId="0" fillId="0" borderId="2" xfId="0" quotePrefix="1" applyBorder="1" applyAlignment="1">
      <alignment horizontal="center" vertical="center" wrapText="1"/>
    </xf>
    <xf numFmtId="0" fontId="0" fillId="0" borderId="8" xfId="0" quotePrefix="1" applyBorder="1" applyAlignment="1">
      <alignment horizontal="center" vertical="center" wrapText="1"/>
    </xf>
    <xf numFmtId="0" fontId="0" fillId="0" borderId="3" xfId="0" quotePrefix="1" applyBorder="1" applyAlignment="1">
      <alignment horizontal="center" vertical="center" wrapText="1"/>
    </xf>
    <xf numFmtId="0" fontId="14" fillId="2" borderId="23" xfId="0" applyFont="1" applyFill="1" applyBorder="1" applyAlignment="1">
      <alignment horizontal="center" vertical="center"/>
    </xf>
    <xf numFmtId="4" fontId="18" fillId="2" borderId="23" xfId="0" applyNumberFormat="1" applyFont="1" applyFill="1" applyBorder="1" applyAlignment="1">
      <alignment horizontal="center" vertical="center" wrapText="1"/>
    </xf>
    <xf numFmtId="0" fontId="14" fillId="2" borderId="23" xfId="0" quotePrefix="1" applyFont="1" applyFill="1" applyBorder="1" applyAlignment="1">
      <alignment horizontal="center" vertical="center" wrapText="1"/>
    </xf>
    <xf numFmtId="0" fontId="0" fillId="0" borderId="1" xfId="0" applyBorder="1" applyAlignment="1">
      <alignment horizontal="center" vertical="center" wrapText="1"/>
    </xf>
    <xf numFmtId="0" fontId="14" fillId="0" borderId="2" xfId="0" applyFont="1" applyBorder="1" applyAlignment="1">
      <alignment horizontal="center" vertical="center" wrapText="1"/>
    </xf>
    <xf numFmtId="17" fontId="14" fillId="2" borderId="44" xfId="0" applyNumberFormat="1" applyFont="1" applyFill="1" applyBorder="1" applyAlignment="1">
      <alignment horizontal="center" vertical="center"/>
    </xf>
    <xf numFmtId="17" fontId="14" fillId="2" borderId="45" xfId="0" applyNumberFormat="1" applyFont="1" applyFill="1" applyBorder="1" applyAlignment="1">
      <alignment horizontal="center" vertical="center"/>
    </xf>
    <xf numFmtId="0" fontId="0" fillId="0" borderId="1" xfId="0" applyBorder="1" applyAlignment="1">
      <alignment horizontal="center" vertical="center"/>
    </xf>
    <xf numFmtId="0" fontId="18" fillId="0" borderId="1" xfId="0" applyFont="1" applyBorder="1" applyAlignment="1">
      <alignment horizontal="center" vertical="center" wrapText="1"/>
    </xf>
    <xf numFmtId="49" fontId="0" fillId="0" borderId="2" xfId="0" applyNumberFormat="1" applyBorder="1" applyAlignment="1">
      <alignment horizontal="center" vertical="center" wrapText="1"/>
    </xf>
    <xf numFmtId="49" fontId="0" fillId="0" borderId="8" xfId="0" applyNumberFormat="1" applyBorder="1" applyAlignment="1">
      <alignment horizontal="center" vertical="center" wrapText="1"/>
    </xf>
    <xf numFmtId="49" fontId="0" fillId="0" borderId="3" xfId="0" applyNumberFormat="1" applyBorder="1" applyAlignment="1">
      <alignment horizontal="center" vertical="center" wrapText="1"/>
    </xf>
    <xf numFmtId="14" fontId="14" fillId="0" borderId="2" xfId="0" applyNumberFormat="1" applyFont="1" applyBorder="1" applyAlignment="1">
      <alignment horizontal="center" vertical="center" wrapText="1"/>
    </xf>
    <xf numFmtId="0" fontId="0" fillId="0" borderId="1" xfId="0" quotePrefix="1" applyBorder="1" applyAlignment="1">
      <alignment horizontal="center" vertical="center" wrapText="1"/>
    </xf>
    <xf numFmtId="0" fontId="0" fillId="0" borderId="2"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16" fontId="14" fillId="0" borderId="16" xfId="0" quotePrefix="1" applyNumberFormat="1" applyFont="1" applyBorder="1" applyAlignment="1">
      <alignment horizontal="center" vertical="center" wrapText="1"/>
    </xf>
    <xf numFmtId="16" fontId="14" fillId="0" borderId="30" xfId="0" quotePrefix="1" applyNumberFormat="1" applyFont="1" applyBorder="1" applyAlignment="1">
      <alignment horizontal="center" vertical="center" wrapText="1"/>
    </xf>
    <xf numFmtId="0" fontId="14" fillId="0" borderId="17" xfId="0" applyFont="1" applyBorder="1" applyAlignment="1">
      <alignment horizontal="center" vertical="center" wrapText="1"/>
    </xf>
    <xf numFmtId="4" fontId="18" fillId="0" borderId="17" xfId="0" applyNumberFormat="1" applyFont="1" applyBorder="1" applyAlignment="1">
      <alignment horizontal="center" vertical="center" wrapText="1"/>
    </xf>
    <xf numFmtId="4" fontId="18" fillId="0" borderId="8" xfId="0" applyNumberFormat="1" applyFont="1" applyBorder="1" applyAlignment="1">
      <alignment horizontal="center" vertical="center" wrapText="1"/>
    </xf>
    <xf numFmtId="4" fontId="18" fillId="0" borderId="28"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4" fontId="18" fillId="0" borderId="2" xfId="0" applyNumberFormat="1" applyFont="1" applyBorder="1" applyAlignment="1">
      <alignment horizontal="center" vertical="center" wrapText="1"/>
    </xf>
    <xf numFmtId="4" fontId="14" fillId="0" borderId="28" xfId="0" applyNumberFormat="1" applyFont="1" applyBorder="1" applyAlignment="1">
      <alignment horizontal="center" vertical="center" wrapText="1"/>
    </xf>
    <xf numFmtId="4" fontId="14" fillId="0" borderId="1" xfId="0" applyNumberFormat="1" applyFont="1" applyBorder="1" applyAlignment="1">
      <alignment horizontal="center" vertical="center" wrapText="1"/>
    </xf>
    <xf numFmtId="4" fontId="14" fillId="0" borderId="2" xfId="0" applyNumberFormat="1" applyFont="1" applyBorder="1" applyAlignment="1">
      <alignment horizontal="center" vertical="center" wrapText="1"/>
    </xf>
    <xf numFmtId="14" fontId="44" fillId="0" borderId="21" xfId="0" applyNumberFormat="1" applyFont="1" applyBorder="1" applyAlignment="1">
      <alignment horizontal="center" vertical="center"/>
    </xf>
    <xf numFmtId="0" fontId="44" fillId="0" borderId="31" xfId="0" applyFont="1" applyBorder="1" applyAlignment="1">
      <alignment horizontal="center" vertical="center"/>
    </xf>
    <xf numFmtId="16" fontId="14" fillId="0" borderId="22" xfId="0" quotePrefix="1" applyNumberFormat="1" applyFont="1" applyBorder="1" applyAlignment="1">
      <alignment horizontal="center" vertical="center" wrapText="1"/>
    </xf>
    <xf numFmtId="0" fontId="14" fillId="0" borderId="23" xfId="0" applyFont="1" applyBorder="1" applyAlignment="1">
      <alignment horizontal="center" vertical="center" wrapText="1"/>
    </xf>
    <xf numFmtId="49" fontId="14" fillId="0" borderId="17"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4" fontId="14" fillId="0" borderId="28" xfId="0" applyNumberFormat="1" applyFont="1" applyBorder="1" applyAlignment="1">
      <alignment horizontal="center" vertical="center"/>
    </xf>
    <xf numFmtId="4" fontId="14" fillId="0" borderId="1" xfId="0" applyNumberFormat="1" applyFont="1" applyBorder="1" applyAlignment="1">
      <alignment horizontal="center" vertical="center"/>
    </xf>
    <xf numFmtId="4" fontId="14" fillId="0" borderId="2" xfId="0" applyNumberFormat="1" applyFont="1" applyBorder="1" applyAlignment="1">
      <alignment horizontal="center" vertical="center"/>
    </xf>
    <xf numFmtId="4" fontId="18" fillId="0" borderId="29" xfId="0" applyNumberFormat="1" applyFont="1" applyBorder="1" applyAlignment="1">
      <alignment horizontal="center" vertical="center" wrapText="1"/>
    </xf>
    <xf numFmtId="4" fontId="14" fillId="0" borderId="29" xfId="0" applyNumberFormat="1" applyFont="1" applyBorder="1" applyAlignment="1">
      <alignment horizontal="center" vertical="center" wrapText="1"/>
    </xf>
    <xf numFmtId="4" fontId="18" fillId="0" borderId="23" xfId="0" applyNumberFormat="1" applyFont="1" applyBorder="1" applyAlignment="1">
      <alignment horizontal="center" vertical="center" wrapText="1"/>
    </xf>
    <xf numFmtId="49" fontId="14" fillId="0" borderId="23" xfId="0" applyNumberFormat="1" applyFont="1" applyBorder="1" applyAlignment="1">
      <alignment horizontal="center" vertical="center" wrapText="1"/>
    </xf>
    <xf numFmtId="0" fontId="44" fillId="0" borderId="25" xfId="0" applyFont="1" applyBorder="1" applyAlignment="1">
      <alignment horizontal="center" vertical="center"/>
    </xf>
    <xf numFmtId="4" fontId="14" fillId="0" borderId="29" xfId="0" applyNumberFormat="1" applyFont="1" applyBorder="1" applyAlignment="1">
      <alignment horizontal="center" vertical="center"/>
    </xf>
    <xf numFmtId="0" fontId="8" fillId="0" borderId="0" xfId="0" applyFont="1" applyAlignment="1">
      <alignment horizontal="center"/>
    </xf>
    <xf numFmtId="0" fontId="9" fillId="2" borderId="2" xfId="0" applyFont="1" applyFill="1" applyBorder="1" applyAlignment="1">
      <alignment horizontal="center" vertical="top" wrapText="1"/>
    </xf>
    <xf numFmtId="0" fontId="1" fillId="2" borderId="2" xfId="0" applyFont="1" applyFill="1" applyBorder="1" applyAlignment="1">
      <alignment horizontal="center" vertical="top" wrapText="1"/>
    </xf>
    <xf numFmtId="0" fontId="27" fillId="2" borderId="1" xfId="0" applyFont="1" applyFill="1" applyBorder="1" applyAlignment="1">
      <alignment horizontal="center" vertical="top" wrapText="1"/>
    </xf>
    <xf numFmtId="0" fontId="20" fillId="2" borderId="2"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49" fontId="9" fillId="0" borderId="2" xfId="0" applyNumberFormat="1" applyFont="1" applyBorder="1" applyAlignment="1">
      <alignment horizontal="center" vertical="top" wrapText="1"/>
    </xf>
    <xf numFmtId="14" fontId="19" fillId="2" borderId="2" xfId="0" applyNumberFormat="1" applyFont="1" applyFill="1" applyBorder="1" applyAlignment="1">
      <alignment horizontal="center" vertical="top"/>
    </xf>
    <xf numFmtId="0" fontId="9" fillId="2" borderId="3" xfId="0" applyFont="1" applyFill="1" applyBorder="1" applyAlignment="1">
      <alignment horizontal="center" vertical="top" wrapText="1"/>
    </xf>
    <xf numFmtId="0" fontId="1" fillId="2" borderId="3" xfId="0" applyFont="1" applyFill="1" applyBorder="1" applyAlignment="1">
      <alignment horizontal="center" vertical="top" wrapText="1"/>
    </xf>
    <xf numFmtId="0" fontId="20" fillId="2" borderId="3" xfId="0"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49" fontId="9" fillId="2" borderId="3" xfId="0" applyNumberFormat="1" applyFont="1" applyFill="1" applyBorder="1" applyAlignment="1">
      <alignment horizontal="center" vertical="top" wrapText="1"/>
    </xf>
    <xf numFmtId="14" fontId="19" fillId="2" borderId="3" xfId="0" applyNumberFormat="1" applyFont="1" applyFill="1" applyBorder="1" applyAlignment="1">
      <alignment horizontal="center" vertical="top"/>
    </xf>
  </cellXfs>
  <cellStyles count="3">
    <cellStyle name="Hyperlink" xfId="2" builtinId="8"/>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Greta Ramanauskaitė" id="{249793ED-C718-4571-9E84-D17CEE416C7D}" userId="S::g.ramanauskaite@cpva.lt::b009558a-7cd4-4159-a34a-2d214388446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H23" dT="2025-04-18T12:51:48.87" personId="{249793ED-C718-4571-9E84-D17CEE416C7D}" id="{8C5751A4-DD77-428C-9ECC-969D27ADF8AD}">
    <text>Pradžia 2025 m. III ketv.</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tar.lt/portal/lt/legalAct/d5d06b60a84111ed8df094f359a60216/as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79E3A-2875-4A80-8545-E50D7DACDE17}">
  <sheetPr>
    <pageSetUpPr fitToPage="1"/>
  </sheetPr>
  <dimension ref="B1:AL63"/>
  <sheetViews>
    <sheetView zoomScale="80" zoomScaleNormal="80" workbookViewId="0">
      <pane xSplit="6" ySplit="5" topLeftCell="G15" activePane="bottomRight" state="frozen"/>
      <selection activeCell="A5" sqref="A5"/>
      <selection pane="topRight" activeCell="G5" sqref="G5"/>
      <selection pane="bottomLeft" activeCell="A9" sqref="A9"/>
      <selection pane="bottomRight" activeCell="A18" sqref="A18"/>
    </sheetView>
  </sheetViews>
  <sheetFormatPr defaultColWidth="9.140625" defaultRowHeight="12.75" x14ac:dyDescent="0.2"/>
  <cols>
    <col min="1" max="1" width="1.85546875" style="1" customWidth="1"/>
    <col min="2" max="2" width="11" style="1" customWidth="1"/>
    <col min="3" max="3" width="17.7109375" style="1" customWidth="1"/>
    <col min="4" max="5" width="13.85546875" style="1" customWidth="1"/>
    <col min="6" max="6" width="35.7109375" style="150" customWidth="1"/>
    <col min="7" max="7" width="13" style="1" customWidth="1"/>
    <col min="8" max="8" width="10.7109375" style="1" customWidth="1"/>
    <col min="9" max="9" width="10.42578125" style="1" customWidth="1"/>
    <col min="10" max="10" width="36.85546875" style="1" customWidth="1"/>
    <col min="11" max="11" width="11.140625" style="1" customWidth="1"/>
    <col min="12" max="12" width="12" style="1" customWidth="1"/>
    <col min="13" max="13" width="9" style="151" customWidth="1"/>
    <col min="14" max="14" width="10.5703125" style="1" customWidth="1"/>
    <col min="15" max="15" width="15.85546875" style="1" customWidth="1"/>
    <col min="16" max="16" width="10.5703125" style="1" customWidth="1"/>
    <col min="17" max="17" width="12.28515625" style="1" customWidth="1"/>
    <col min="18" max="18" width="11.140625" style="1" customWidth="1"/>
    <col min="19" max="21" width="14" style="1" customWidth="1"/>
    <col min="22" max="22" width="15.5703125" style="1" customWidth="1"/>
    <col min="23" max="23" width="11.28515625" style="1" customWidth="1"/>
    <col min="24" max="24" width="10" style="1" customWidth="1"/>
    <col min="25" max="25" width="11.7109375" style="1" customWidth="1"/>
    <col min="26" max="27" width="12.28515625" style="1" customWidth="1"/>
    <col min="28" max="28" width="13" style="1" customWidth="1"/>
    <col min="29" max="29" width="11.28515625" style="1" customWidth="1"/>
    <col min="30" max="30" width="12.28515625" style="1" customWidth="1"/>
    <col min="31" max="31" width="13.42578125" style="1" bestFit="1" customWidth="1"/>
    <col min="32" max="33" width="11.140625" style="1" customWidth="1"/>
    <col min="34" max="34" width="15.140625" style="1" customWidth="1"/>
    <col min="35" max="35" width="13.7109375" style="1" customWidth="1"/>
    <col min="36" max="36" width="10.42578125" style="1" customWidth="1"/>
    <col min="37" max="37" width="12.42578125" style="1" bestFit="1" customWidth="1"/>
    <col min="38" max="38" width="12.42578125" style="63" bestFit="1" customWidth="1"/>
    <col min="39" max="16384" width="9.140625" style="1"/>
  </cols>
  <sheetData>
    <row r="1" spans="2:38" x14ac:dyDescent="0.2">
      <c r="B1" s="338" t="s">
        <v>40</v>
      </c>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row>
    <row r="2" spans="2:38" s="64" customFormat="1" ht="15" x14ac:dyDescent="0.2">
      <c r="B2" s="339" t="s">
        <v>308</v>
      </c>
      <c r="C2" s="339"/>
      <c r="D2" s="339"/>
      <c r="E2" s="339"/>
      <c r="F2" s="339"/>
      <c r="M2" s="65"/>
      <c r="AL2" s="66"/>
    </row>
    <row r="3" spans="2:38" x14ac:dyDescent="0.2">
      <c r="B3" s="331" t="s">
        <v>0</v>
      </c>
      <c r="C3" s="331" t="s">
        <v>1</v>
      </c>
      <c r="D3" s="331" t="s">
        <v>28</v>
      </c>
      <c r="E3" s="331" t="s">
        <v>29</v>
      </c>
      <c r="F3" s="331" t="s">
        <v>30</v>
      </c>
      <c r="G3" s="331" t="s">
        <v>3</v>
      </c>
      <c r="H3" s="331" t="s">
        <v>4</v>
      </c>
      <c r="I3" s="331" t="s">
        <v>5</v>
      </c>
      <c r="J3" s="334" t="s">
        <v>6</v>
      </c>
      <c r="K3" s="334"/>
      <c r="L3" s="334"/>
      <c r="M3" s="334"/>
      <c r="N3" s="327" t="s">
        <v>47</v>
      </c>
      <c r="O3" s="331" t="s">
        <v>31</v>
      </c>
      <c r="P3" s="330" t="s">
        <v>42</v>
      </c>
      <c r="Q3" s="330" t="s">
        <v>32</v>
      </c>
      <c r="R3" s="330" t="s">
        <v>37</v>
      </c>
      <c r="S3" s="330" t="s">
        <v>33</v>
      </c>
      <c r="T3" s="331" t="s">
        <v>55</v>
      </c>
      <c r="U3" s="331" t="s">
        <v>57</v>
      </c>
      <c r="V3" s="332" t="s">
        <v>59</v>
      </c>
      <c r="W3" s="332"/>
      <c r="X3" s="332"/>
      <c r="Y3" s="332"/>
      <c r="Z3" s="332"/>
      <c r="AA3" s="332"/>
      <c r="AB3" s="333" t="s">
        <v>69</v>
      </c>
      <c r="AC3" s="319" t="s">
        <v>75</v>
      </c>
      <c r="AD3" s="335" t="s">
        <v>77</v>
      </c>
      <c r="AE3" s="336"/>
      <c r="AF3" s="337"/>
      <c r="AG3" s="327" t="s">
        <v>27</v>
      </c>
      <c r="AH3" s="327" t="s">
        <v>36</v>
      </c>
      <c r="AI3" s="331" t="s">
        <v>34</v>
      </c>
      <c r="AJ3" s="327" t="s">
        <v>35</v>
      </c>
    </row>
    <row r="4" spans="2:38" ht="36" customHeight="1" x14ac:dyDescent="0.2">
      <c r="B4" s="331"/>
      <c r="C4" s="331"/>
      <c r="D4" s="331"/>
      <c r="E4" s="331"/>
      <c r="F4" s="331"/>
      <c r="G4" s="331"/>
      <c r="H4" s="331"/>
      <c r="I4" s="331"/>
      <c r="J4" s="3" t="s">
        <v>7</v>
      </c>
      <c r="K4" s="3" t="s">
        <v>8</v>
      </c>
      <c r="L4" s="3" t="s">
        <v>9</v>
      </c>
      <c r="M4" s="68" t="s">
        <v>10</v>
      </c>
      <c r="N4" s="328"/>
      <c r="O4" s="331"/>
      <c r="P4" s="330"/>
      <c r="Q4" s="330"/>
      <c r="R4" s="330"/>
      <c r="S4" s="330"/>
      <c r="T4" s="331"/>
      <c r="U4" s="331"/>
      <c r="V4" s="67" t="s">
        <v>61</v>
      </c>
      <c r="W4" s="58" t="s">
        <v>62</v>
      </c>
      <c r="X4" s="58" t="s">
        <v>15</v>
      </c>
      <c r="Y4" s="58" t="s">
        <v>63</v>
      </c>
      <c r="Z4" s="58" t="s">
        <v>60</v>
      </c>
      <c r="AA4" s="58" t="s">
        <v>25</v>
      </c>
      <c r="AB4" s="333"/>
      <c r="AC4" s="320"/>
      <c r="AD4" s="58" t="s">
        <v>16</v>
      </c>
      <c r="AE4" s="67" t="s">
        <v>17</v>
      </c>
      <c r="AF4" s="58" t="s">
        <v>26</v>
      </c>
      <c r="AG4" s="328"/>
      <c r="AH4" s="328"/>
      <c r="AI4" s="331"/>
      <c r="AJ4" s="328"/>
    </row>
    <row r="5" spans="2:38" x14ac:dyDescent="0.2">
      <c r="B5" s="24">
        <v>1</v>
      </c>
      <c r="C5" s="24">
        <v>2</v>
      </c>
      <c r="D5" s="24">
        <v>3</v>
      </c>
      <c r="E5" s="24">
        <v>4</v>
      </c>
      <c r="F5" s="69">
        <v>5</v>
      </c>
      <c r="G5" s="24">
        <v>6</v>
      </c>
      <c r="H5" s="24">
        <v>7</v>
      </c>
      <c r="I5" s="24">
        <v>8</v>
      </c>
      <c r="J5" s="24">
        <v>9</v>
      </c>
      <c r="K5" s="24">
        <v>10</v>
      </c>
      <c r="L5" s="24">
        <v>11</v>
      </c>
      <c r="M5" s="70">
        <v>12</v>
      </c>
      <c r="N5" s="24">
        <v>13</v>
      </c>
      <c r="O5" s="24">
        <v>14</v>
      </c>
      <c r="P5" s="24">
        <v>15</v>
      </c>
      <c r="Q5" s="24">
        <v>16</v>
      </c>
      <c r="R5" s="24">
        <v>17</v>
      </c>
      <c r="S5" s="25">
        <v>18</v>
      </c>
      <c r="T5" s="24">
        <v>19</v>
      </c>
      <c r="U5" s="24">
        <v>20</v>
      </c>
      <c r="V5" s="24">
        <v>21</v>
      </c>
      <c r="W5" s="24">
        <v>22</v>
      </c>
      <c r="X5" s="24">
        <v>23</v>
      </c>
      <c r="Y5" s="24">
        <v>24</v>
      </c>
      <c r="Z5" s="24">
        <v>25</v>
      </c>
      <c r="AA5" s="24">
        <v>26</v>
      </c>
      <c r="AB5" s="24">
        <v>27</v>
      </c>
      <c r="AC5" s="24">
        <v>28</v>
      </c>
      <c r="AD5" s="24">
        <v>29</v>
      </c>
      <c r="AE5" s="24">
        <v>30</v>
      </c>
      <c r="AF5" s="24">
        <v>31</v>
      </c>
      <c r="AG5" s="24">
        <v>32</v>
      </c>
      <c r="AH5" s="24">
        <v>33</v>
      </c>
      <c r="AI5" s="24">
        <v>34</v>
      </c>
      <c r="AJ5" s="24">
        <v>35</v>
      </c>
    </row>
    <row r="6" spans="2:38" s="81" customFormat="1" ht="156.75" customHeight="1" x14ac:dyDescent="0.25">
      <c r="B6" s="71" t="s">
        <v>78</v>
      </c>
      <c r="C6" s="72" t="s">
        <v>309</v>
      </c>
      <c r="D6" s="72" t="s">
        <v>310</v>
      </c>
      <c r="E6" s="72" t="s">
        <v>311</v>
      </c>
      <c r="F6" s="72" t="s">
        <v>312</v>
      </c>
      <c r="G6" s="72" t="s">
        <v>79</v>
      </c>
      <c r="H6" s="72" t="s">
        <v>80</v>
      </c>
      <c r="I6" s="72" t="s">
        <v>80</v>
      </c>
      <c r="J6" s="73" t="s">
        <v>313</v>
      </c>
      <c r="K6" s="74" t="s">
        <v>314</v>
      </c>
      <c r="L6" s="74" t="s">
        <v>315</v>
      </c>
      <c r="M6" s="75">
        <v>120</v>
      </c>
      <c r="N6" s="72" t="s">
        <v>120</v>
      </c>
      <c r="O6" s="72" t="s">
        <v>84</v>
      </c>
      <c r="P6" s="72" t="s">
        <v>85</v>
      </c>
      <c r="Q6" s="72" t="s">
        <v>86</v>
      </c>
      <c r="R6" s="72" t="s">
        <v>87</v>
      </c>
      <c r="S6" s="72" t="s">
        <v>133</v>
      </c>
      <c r="T6" s="76">
        <f>U6+U9</f>
        <v>960500</v>
      </c>
      <c r="U6" s="76">
        <f>V6</f>
        <v>212500</v>
      </c>
      <c r="V6" s="76">
        <v>212500</v>
      </c>
      <c r="W6" s="76"/>
      <c r="X6" s="76"/>
      <c r="Y6" s="76"/>
      <c r="Z6" s="76"/>
      <c r="AA6" s="76"/>
      <c r="AB6" s="76">
        <v>37500</v>
      </c>
      <c r="AC6" s="77" t="s">
        <v>88</v>
      </c>
      <c r="AD6" s="72"/>
      <c r="AE6" s="76">
        <f>V6</f>
        <v>212500</v>
      </c>
      <c r="AF6" s="72"/>
      <c r="AG6" s="72"/>
      <c r="AH6" s="78">
        <v>45383</v>
      </c>
      <c r="AI6" s="79">
        <v>45443</v>
      </c>
      <c r="AJ6" s="72"/>
      <c r="AK6" s="80"/>
      <c r="AL6" s="80"/>
    </row>
    <row r="7" spans="2:38" s="81" customFormat="1" ht="30" x14ac:dyDescent="0.25">
      <c r="B7" s="82" t="s">
        <v>78</v>
      </c>
      <c r="C7" s="83"/>
      <c r="D7" s="83"/>
      <c r="E7" s="83"/>
      <c r="F7" s="83"/>
      <c r="G7" s="83"/>
      <c r="H7" s="83"/>
      <c r="I7" s="83"/>
      <c r="J7" s="84" t="s">
        <v>99</v>
      </c>
      <c r="K7" s="85" t="s">
        <v>100</v>
      </c>
      <c r="L7" s="85" t="s">
        <v>83</v>
      </c>
      <c r="M7" s="86">
        <v>475</v>
      </c>
      <c r="N7" s="83"/>
      <c r="O7" s="83"/>
      <c r="P7" s="83"/>
      <c r="Q7" s="83"/>
      <c r="R7" s="83"/>
      <c r="S7" s="83"/>
      <c r="T7" s="87"/>
      <c r="U7" s="87"/>
      <c r="V7" s="87"/>
      <c r="W7" s="87"/>
      <c r="X7" s="87"/>
      <c r="Y7" s="87"/>
      <c r="Z7" s="87"/>
      <c r="AA7" s="87"/>
      <c r="AB7" s="87"/>
      <c r="AC7" s="83"/>
      <c r="AD7" s="83"/>
      <c r="AE7" s="83"/>
      <c r="AF7" s="83"/>
      <c r="AG7" s="83"/>
      <c r="AH7" s="88"/>
      <c r="AI7" s="89"/>
      <c r="AJ7" s="83"/>
      <c r="AK7" s="80"/>
      <c r="AL7" s="80"/>
    </row>
    <row r="8" spans="2:38" s="81" customFormat="1" ht="45" x14ac:dyDescent="0.25">
      <c r="B8" s="82" t="s">
        <v>78</v>
      </c>
      <c r="C8" s="83"/>
      <c r="D8" s="90"/>
      <c r="E8" s="90"/>
      <c r="F8" s="90"/>
      <c r="G8" s="90"/>
      <c r="H8" s="90"/>
      <c r="I8" s="90"/>
      <c r="J8" s="91" t="s">
        <v>316</v>
      </c>
      <c r="K8" s="92" t="s">
        <v>113</v>
      </c>
      <c r="L8" s="92" t="s">
        <v>91</v>
      </c>
      <c r="M8" s="93">
        <v>380</v>
      </c>
      <c r="N8" s="90"/>
      <c r="O8" s="90"/>
      <c r="P8" s="90"/>
      <c r="Q8" s="90"/>
      <c r="R8" s="90"/>
      <c r="S8" s="90"/>
      <c r="T8" s="87"/>
      <c r="U8" s="94"/>
      <c r="V8" s="94"/>
      <c r="W8" s="94"/>
      <c r="X8" s="94"/>
      <c r="Y8" s="94"/>
      <c r="Z8" s="94"/>
      <c r="AA8" s="94"/>
      <c r="AB8" s="94"/>
      <c r="AC8" s="90"/>
      <c r="AD8" s="90"/>
      <c r="AE8" s="90"/>
      <c r="AF8" s="90"/>
      <c r="AG8" s="90"/>
      <c r="AH8" s="88"/>
      <c r="AI8" s="89"/>
      <c r="AJ8" s="83"/>
      <c r="AK8" s="80"/>
      <c r="AL8" s="80"/>
    </row>
    <row r="9" spans="2:38" s="81" customFormat="1" ht="82.5" customHeight="1" x14ac:dyDescent="0.25">
      <c r="B9" s="82" t="s">
        <v>78</v>
      </c>
      <c r="C9" s="83"/>
      <c r="D9" s="83" t="s">
        <v>317</v>
      </c>
      <c r="E9" s="83" t="s">
        <v>318</v>
      </c>
      <c r="F9" s="83" t="s">
        <v>319</v>
      </c>
      <c r="G9" s="83" t="s">
        <v>79</v>
      </c>
      <c r="H9" s="83" t="s">
        <v>80</v>
      </c>
      <c r="I9" s="83" t="s">
        <v>80</v>
      </c>
      <c r="J9" s="84" t="s">
        <v>81</v>
      </c>
      <c r="K9" s="85" t="s">
        <v>320</v>
      </c>
      <c r="L9" s="85" t="s">
        <v>83</v>
      </c>
      <c r="M9" s="86">
        <v>195</v>
      </c>
      <c r="N9" s="83" t="s">
        <v>120</v>
      </c>
      <c r="O9" s="83" t="s">
        <v>84</v>
      </c>
      <c r="P9" s="83" t="s">
        <v>85</v>
      </c>
      <c r="Q9" s="83" t="s">
        <v>86</v>
      </c>
      <c r="R9" s="83" t="s">
        <v>87</v>
      </c>
      <c r="S9" s="83" t="s">
        <v>133</v>
      </c>
      <c r="T9" s="87"/>
      <c r="U9" s="87">
        <f>V9</f>
        <v>748000</v>
      </c>
      <c r="V9" s="87">
        <v>748000</v>
      </c>
      <c r="W9" s="87"/>
      <c r="X9" s="87"/>
      <c r="Y9" s="87"/>
      <c r="Z9" s="87"/>
      <c r="AA9" s="87"/>
      <c r="AB9" s="87">
        <v>132000</v>
      </c>
      <c r="AC9" s="95" t="s">
        <v>88</v>
      </c>
      <c r="AD9" s="83"/>
      <c r="AE9" s="87">
        <f>V9</f>
        <v>748000</v>
      </c>
      <c r="AF9" s="83"/>
      <c r="AG9" s="83"/>
      <c r="AH9" s="96">
        <v>45383</v>
      </c>
      <c r="AI9" s="97">
        <v>45443</v>
      </c>
      <c r="AJ9" s="83"/>
      <c r="AK9" s="80"/>
      <c r="AL9" s="80"/>
    </row>
    <row r="10" spans="2:38" s="81" customFormat="1" ht="45" x14ac:dyDescent="0.25">
      <c r="B10" s="82" t="s">
        <v>78</v>
      </c>
      <c r="C10" s="83"/>
      <c r="D10" s="83"/>
      <c r="E10" s="83"/>
      <c r="F10" s="83"/>
      <c r="G10" s="83"/>
      <c r="H10" s="83"/>
      <c r="I10" s="83"/>
      <c r="J10" s="84" t="s">
        <v>89</v>
      </c>
      <c r="K10" s="85" t="s">
        <v>90</v>
      </c>
      <c r="L10" s="85" t="s">
        <v>91</v>
      </c>
      <c r="M10" s="86">
        <v>175</v>
      </c>
      <c r="N10" s="83"/>
      <c r="O10" s="83"/>
      <c r="P10" s="83"/>
      <c r="Q10" s="83"/>
      <c r="R10" s="83"/>
      <c r="S10" s="83"/>
      <c r="T10" s="87"/>
      <c r="U10" s="87"/>
      <c r="V10" s="87"/>
      <c r="W10" s="87"/>
      <c r="X10" s="87"/>
      <c r="Y10" s="87"/>
      <c r="Z10" s="87"/>
      <c r="AA10" s="87"/>
      <c r="AB10" s="87"/>
      <c r="AC10" s="83"/>
      <c r="AD10" s="83"/>
      <c r="AE10" s="83"/>
      <c r="AF10" s="83"/>
      <c r="AG10" s="83"/>
      <c r="AH10" s="98"/>
      <c r="AI10" s="98"/>
      <c r="AJ10" s="83"/>
      <c r="AK10" s="80"/>
      <c r="AL10" s="80"/>
    </row>
    <row r="11" spans="2:38" s="81" customFormat="1" ht="30" x14ac:dyDescent="0.25">
      <c r="B11" s="82" t="s">
        <v>78</v>
      </c>
      <c r="C11" s="83"/>
      <c r="D11" s="83"/>
      <c r="E11" s="83"/>
      <c r="F11" s="83"/>
      <c r="G11" s="83"/>
      <c r="H11" s="83"/>
      <c r="I11" s="83"/>
      <c r="J11" s="84" t="s">
        <v>92</v>
      </c>
      <c r="K11" s="85" t="s">
        <v>93</v>
      </c>
      <c r="L11" s="85" t="s">
        <v>94</v>
      </c>
      <c r="M11" s="86">
        <v>40</v>
      </c>
      <c r="N11" s="83"/>
      <c r="O11" s="83"/>
      <c r="P11" s="83"/>
      <c r="Q11" s="83"/>
      <c r="R11" s="83"/>
      <c r="S11" s="83"/>
      <c r="T11" s="87"/>
      <c r="U11" s="87"/>
      <c r="V11" s="87"/>
      <c r="W11" s="87"/>
      <c r="X11" s="87"/>
      <c r="Y11" s="87"/>
      <c r="Z11" s="87"/>
      <c r="AA11" s="87"/>
      <c r="AB11" s="87"/>
      <c r="AC11" s="83"/>
      <c r="AD11" s="83"/>
      <c r="AE11" s="83"/>
      <c r="AF11" s="83"/>
      <c r="AG11" s="83"/>
      <c r="AH11" s="98"/>
      <c r="AI11" s="98"/>
      <c r="AJ11" s="83"/>
      <c r="AK11" s="80"/>
      <c r="AL11" s="80"/>
    </row>
    <row r="12" spans="2:38" s="104" customFormat="1" ht="111" customHeight="1" x14ac:dyDescent="0.25">
      <c r="B12" s="99" t="s">
        <v>106</v>
      </c>
      <c r="C12" s="100" t="s">
        <v>321</v>
      </c>
      <c r="D12" s="72" t="s">
        <v>310</v>
      </c>
      <c r="E12" s="72" t="s">
        <v>311</v>
      </c>
      <c r="F12" s="101" t="s">
        <v>322</v>
      </c>
      <c r="G12" s="72" t="s">
        <v>79</v>
      </c>
      <c r="H12" s="72" t="s">
        <v>80</v>
      </c>
      <c r="I12" s="72" t="s">
        <v>80</v>
      </c>
      <c r="J12" s="73" t="s">
        <v>111</v>
      </c>
      <c r="K12" s="74" t="s">
        <v>314</v>
      </c>
      <c r="L12" s="74" t="s">
        <v>315</v>
      </c>
      <c r="M12" s="75">
        <v>580</v>
      </c>
      <c r="N12" s="72" t="s">
        <v>120</v>
      </c>
      <c r="O12" s="72" t="s">
        <v>107</v>
      </c>
      <c r="P12" s="72" t="s">
        <v>85</v>
      </c>
      <c r="Q12" s="72" t="s">
        <v>86</v>
      </c>
      <c r="R12" s="72" t="s">
        <v>87</v>
      </c>
      <c r="S12" s="72" t="s">
        <v>133</v>
      </c>
      <c r="T12" s="102">
        <f t="shared" ref="T12:U12" si="0">U12</f>
        <v>1045500</v>
      </c>
      <c r="U12" s="102">
        <f t="shared" si="0"/>
        <v>1045500</v>
      </c>
      <c r="V12" s="102">
        <v>1045500</v>
      </c>
      <c r="W12" s="102"/>
      <c r="X12" s="102"/>
      <c r="Y12" s="102"/>
      <c r="Z12" s="102"/>
      <c r="AA12" s="102"/>
      <c r="AB12" s="102">
        <v>184500</v>
      </c>
      <c r="AC12" s="77" t="s">
        <v>88</v>
      </c>
      <c r="AD12" s="101"/>
      <c r="AE12" s="103">
        <f>V12</f>
        <v>1045500</v>
      </c>
      <c r="AF12" s="101"/>
      <c r="AG12" s="101"/>
      <c r="AH12" s="78">
        <v>45444</v>
      </c>
      <c r="AI12" s="78">
        <v>45505</v>
      </c>
      <c r="AJ12" s="101"/>
      <c r="AK12" s="80"/>
      <c r="AL12" s="80"/>
    </row>
    <row r="13" spans="2:38" s="104" customFormat="1" ht="31.5" customHeight="1" x14ac:dyDescent="0.25">
      <c r="B13" s="105" t="s">
        <v>106</v>
      </c>
      <c r="C13" s="106"/>
      <c r="D13" s="83"/>
      <c r="E13" s="83"/>
      <c r="F13" s="107"/>
      <c r="G13" s="83"/>
      <c r="H13" s="83"/>
      <c r="I13" s="83"/>
      <c r="J13" s="84" t="s">
        <v>99</v>
      </c>
      <c r="K13" s="85" t="s">
        <v>100</v>
      </c>
      <c r="L13" s="85" t="s">
        <v>83</v>
      </c>
      <c r="M13" s="108">
        <v>2850</v>
      </c>
      <c r="N13" s="83"/>
      <c r="O13" s="83"/>
      <c r="P13" s="83"/>
      <c r="Q13" s="83"/>
      <c r="R13" s="83"/>
      <c r="S13" s="83"/>
      <c r="T13" s="109"/>
      <c r="U13" s="109"/>
      <c r="V13" s="109"/>
      <c r="W13" s="109"/>
      <c r="X13" s="109"/>
      <c r="Y13" s="109"/>
      <c r="Z13" s="109"/>
      <c r="AA13" s="109"/>
      <c r="AB13" s="109"/>
      <c r="AC13" s="95"/>
      <c r="AD13" s="107"/>
      <c r="AE13" s="110"/>
      <c r="AF13" s="107"/>
      <c r="AG13" s="107"/>
      <c r="AH13" s="96"/>
      <c r="AI13" s="96"/>
      <c r="AJ13" s="107"/>
      <c r="AL13" s="111"/>
    </row>
    <row r="14" spans="2:38" s="104" customFormat="1" ht="44.25" customHeight="1" x14ac:dyDescent="0.25">
      <c r="B14" s="112" t="s">
        <v>106</v>
      </c>
      <c r="C14" s="106"/>
      <c r="D14" s="83"/>
      <c r="E14" s="83"/>
      <c r="F14" s="107"/>
      <c r="G14" s="83"/>
      <c r="H14" s="83"/>
      <c r="I14" s="83"/>
      <c r="J14" s="84" t="s">
        <v>101</v>
      </c>
      <c r="K14" s="85" t="s">
        <v>113</v>
      </c>
      <c r="L14" s="85" t="s">
        <v>91</v>
      </c>
      <c r="M14" s="108">
        <v>2260</v>
      </c>
      <c r="N14" s="83"/>
      <c r="O14" s="83"/>
      <c r="P14" s="83"/>
      <c r="Q14" s="83"/>
      <c r="R14" s="83"/>
      <c r="S14" s="83"/>
      <c r="T14" s="109"/>
      <c r="U14" s="109"/>
      <c r="V14" s="109"/>
      <c r="W14" s="109"/>
      <c r="X14" s="109"/>
      <c r="Y14" s="109"/>
      <c r="Z14" s="109"/>
      <c r="AA14" s="109"/>
      <c r="AB14" s="109"/>
      <c r="AC14" s="95"/>
      <c r="AD14" s="107"/>
      <c r="AE14" s="110"/>
      <c r="AF14" s="107"/>
      <c r="AG14" s="107"/>
      <c r="AH14" s="96"/>
      <c r="AI14" s="96"/>
      <c r="AJ14" s="107"/>
      <c r="AL14" s="111"/>
    </row>
    <row r="15" spans="2:38" s="115" customFormat="1" ht="109.5" customHeight="1" x14ac:dyDescent="0.25">
      <c r="B15" s="113" t="s">
        <v>110</v>
      </c>
      <c r="C15" s="101" t="s">
        <v>323</v>
      </c>
      <c r="D15" s="72" t="s">
        <v>310</v>
      </c>
      <c r="E15" s="72" t="s">
        <v>311</v>
      </c>
      <c r="F15" s="101" t="s">
        <v>324</v>
      </c>
      <c r="G15" s="72" t="s">
        <v>79</v>
      </c>
      <c r="H15" s="72" t="s">
        <v>80</v>
      </c>
      <c r="I15" s="72" t="s">
        <v>80</v>
      </c>
      <c r="J15" s="73" t="s">
        <v>111</v>
      </c>
      <c r="K15" s="74" t="s">
        <v>314</v>
      </c>
      <c r="L15" s="74" t="s">
        <v>315</v>
      </c>
      <c r="M15" s="75">
        <v>160</v>
      </c>
      <c r="N15" s="72" t="s">
        <v>120</v>
      </c>
      <c r="O15" s="101" t="s">
        <v>98</v>
      </c>
      <c r="P15" s="72" t="s">
        <v>85</v>
      </c>
      <c r="Q15" s="72" t="s">
        <v>86</v>
      </c>
      <c r="R15" s="72" t="s">
        <v>87</v>
      </c>
      <c r="S15" s="72" t="s">
        <v>133</v>
      </c>
      <c r="T15" s="102">
        <f t="shared" ref="T15:U15" si="1">U15</f>
        <v>1192061.25</v>
      </c>
      <c r="U15" s="102">
        <f t="shared" si="1"/>
        <v>1192061.25</v>
      </c>
      <c r="V15" s="102">
        <v>1192061.25</v>
      </c>
      <c r="W15" s="102"/>
      <c r="X15" s="102"/>
      <c r="Y15" s="102"/>
      <c r="Z15" s="102"/>
      <c r="AA15" s="102"/>
      <c r="AB15" s="102">
        <v>210363.75</v>
      </c>
      <c r="AC15" s="77" t="s">
        <v>88</v>
      </c>
      <c r="AD15" s="101"/>
      <c r="AE15" s="103">
        <f t="shared" ref="AE15:AE24" si="2">V15</f>
        <v>1192061.25</v>
      </c>
      <c r="AF15" s="101"/>
      <c r="AG15" s="101"/>
      <c r="AH15" s="78">
        <v>45444</v>
      </c>
      <c r="AI15" s="78">
        <v>45535</v>
      </c>
      <c r="AJ15" s="101"/>
      <c r="AK15" s="114"/>
      <c r="AL15" s="114"/>
    </row>
    <row r="16" spans="2:38" s="115" customFormat="1" ht="31.5" customHeight="1" x14ac:dyDescent="0.25">
      <c r="B16" s="82" t="s">
        <v>110</v>
      </c>
      <c r="C16" s="107"/>
      <c r="D16" s="83"/>
      <c r="E16" s="83"/>
      <c r="F16" s="107"/>
      <c r="G16" s="83"/>
      <c r="H16" s="83"/>
      <c r="I16" s="83"/>
      <c r="J16" s="84" t="s">
        <v>99</v>
      </c>
      <c r="K16" s="85" t="s">
        <v>100</v>
      </c>
      <c r="L16" s="85" t="s">
        <v>83</v>
      </c>
      <c r="M16" s="108">
        <v>1000</v>
      </c>
      <c r="N16" s="83"/>
      <c r="O16" s="107"/>
      <c r="P16" s="83"/>
      <c r="Q16" s="83"/>
      <c r="R16" s="83"/>
      <c r="S16" s="83"/>
      <c r="T16" s="109"/>
      <c r="U16" s="109"/>
      <c r="V16" s="109"/>
      <c r="W16" s="109"/>
      <c r="X16" s="109"/>
      <c r="Y16" s="109"/>
      <c r="Z16" s="109"/>
      <c r="AA16" s="109"/>
      <c r="AB16" s="109"/>
      <c r="AC16" s="95"/>
      <c r="AD16" s="107"/>
      <c r="AE16" s="110"/>
      <c r="AF16" s="107"/>
      <c r="AG16" s="107"/>
      <c r="AH16" s="96"/>
      <c r="AI16" s="96"/>
      <c r="AJ16" s="107"/>
      <c r="AK16" s="114"/>
      <c r="AL16" s="114"/>
    </row>
    <row r="17" spans="2:38" s="115" customFormat="1" ht="31.5" customHeight="1" x14ac:dyDescent="0.25">
      <c r="B17" s="82" t="s">
        <v>110</v>
      </c>
      <c r="C17" s="116"/>
      <c r="D17" s="90"/>
      <c r="E17" s="90"/>
      <c r="F17" s="116"/>
      <c r="G17" s="90"/>
      <c r="H17" s="90"/>
      <c r="I17" s="90"/>
      <c r="J17" s="91" t="s">
        <v>101</v>
      </c>
      <c r="K17" s="92" t="s">
        <v>113</v>
      </c>
      <c r="L17" s="92" t="s">
        <v>325</v>
      </c>
      <c r="M17" s="93">
        <v>650</v>
      </c>
      <c r="N17" s="90"/>
      <c r="O17" s="116"/>
      <c r="P17" s="90"/>
      <c r="Q17" s="90"/>
      <c r="R17" s="90"/>
      <c r="S17" s="90"/>
      <c r="T17" s="117"/>
      <c r="U17" s="117"/>
      <c r="V17" s="117"/>
      <c r="W17" s="117"/>
      <c r="X17" s="117"/>
      <c r="Y17" s="117"/>
      <c r="Z17" s="117"/>
      <c r="AA17" s="117"/>
      <c r="AB17" s="117"/>
      <c r="AC17" s="118"/>
      <c r="AD17" s="116"/>
      <c r="AE17" s="119"/>
      <c r="AF17" s="116"/>
      <c r="AG17" s="116"/>
      <c r="AH17" s="120"/>
      <c r="AI17" s="120"/>
      <c r="AJ17" s="116"/>
      <c r="AK17" s="114"/>
      <c r="AL17" s="114"/>
    </row>
    <row r="18" spans="2:38" s="104" customFormat="1" ht="135.75" customHeight="1" x14ac:dyDescent="0.25">
      <c r="B18" s="99" t="s">
        <v>115</v>
      </c>
      <c r="C18" s="101" t="s">
        <v>326</v>
      </c>
      <c r="D18" s="72" t="s">
        <v>310</v>
      </c>
      <c r="E18" s="72" t="s">
        <v>311</v>
      </c>
      <c r="F18" s="121" t="s">
        <v>327</v>
      </c>
      <c r="G18" s="72" t="s">
        <v>79</v>
      </c>
      <c r="H18" s="72" t="s">
        <v>80</v>
      </c>
      <c r="I18" s="72" t="s">
        <v>80</v>
      </c>
      <c r="J18" s="73" t="s">
        <v>111</v>
      </c>
      <c r="K18" s="74" t="s">
        <v>314</v>
      </c>
      <c r="L18" s="74" t="s">
        <v>315</v>
      </c>
      <c r="M18" s="75">
        <v>710</v>
      </c>
      <c r="N18" s="72" t="s">
        <v>120</v>
      </c>
      <c r="O18" s="101" t="s">
        <v>107</v>
      </c>
      <c r="P18" s="72" t="s">
        <v>85</v>
      </c>
      <c r="Q18" s="72" t="s">
        <v>86</v>
      </c>
      <c r="R18" s="72" t="s">
        <v>87</v>
      </c>
      <c r="S18" s="72" t="s">
        <v>133</v>
      </c>
      <c r="T18" s="102">
        <f>U18</f>
        <v>649400</v>
      </c>
      <c r="U18" s="102">
        <f>V18</f>
        <v>649400</v>
      </c>
      <c r="V18" s="102">
        <v>649400</v>
      </c>
      <c r="W18" s="102"/>
      <c r="X18" s="102"/>
      <c r="Y18" s="102"/>
      <c r="Z18" s="102"/>
      <c r="AA18" s="102"/>
      <c r="AB18" s="102">
        <v>114600</v>
      </c>
      <c r="AC18" s="77" t="s">
        <v>88</v>
      </c>
      <c r="AD18" s="101"/>
      <c r="AE18" s="103">
        <f t="shared" si="2"/>
        <v>649400</v>
      </c>
      <c r="AF18" s="101"/>
      <c r="AG18" s="101"/>
      <c r="AH18" s="78">
        <v>45444</v>
      </c>
      <c r="AI18" s="122">
        <v>45505</v>
      </c>
      <c r="AJ18" s="101"/>
      <c r="AK18" s="114"/>
      <c r="AL18" s="114"/>
    </row>
    <row r="19" spans="2:38" s="104" customFormat="1" ht="45" x14ac:dyDescent="0.25">
      <c r="B19" s="82" t="s">
        <v>115</v>
      </c>
      <c r="C19" s="107"/>
      <c r="D19" s="83"/>
      <c r="E19" s="83"/>
      <c r="F19" s="123"/>
      <c r="G19" s="83"/>
      <c r="H19" s="83"/>
      <c r="I19" s="83"/>
      <c r="J19" s="84" t="s">
        <v>81</v>
      </c>
      <c r="K19" s="85" t="s">
        <v>320</v>
      </c>
      <c r="L19" s="85" t="s">
        <v>83</v>
      </c>
      <c r="M19" s="108">
        <v>1728</v>
      </c>
      <c r="N19" s="83"/>
      <c r="O19" s="107"/>
      <c r="P19" s="83"/>
      <c r="Q19" s="83"/>
      <c r="R19" s="83"/>
      <c r="S19" s="83"/>
      <c r="T19" s="109"/>
      <c r="U19" s="109"/>
      <c r="V19" s="109"/>
      <c r="W19" s="109"/>
      <c r="X19" s="109"/>
      <c r="Y19" s="109"/>
      <c r="Z19" s="109"/>
      <c r="AA19" s="109"/>
      <c r="AB19" s="109"/>
      <c r="AC19" s="95"/>
      <c r="AD19" s="107"/>
      <c r="AE19" s="110"/>
      <c r="AF19" s="107"/>
      <c r="AG19" s="107"/>
      <c r="AH19" s="96"/>
      <c r="AI19" s="96"/>
      <c r="AJ19" s="107"/>
      <c r="AK19" s="114"/>
      <c r="AL19" s="114"/>
    </row>
    <row r="20" spans="2:38" s="104" customFormat="1" ht="45" x14ac:dyDescent="0.25">
      <c r="B20" s="82" t="s">
        <v>115</v>
      </c>
      <c r="C20" s="107"/>
      <c r="D20" s="83"/>
      <c r="E20" s="83"/>
      <c r="F20" s="123"/>
      <c r="G20" s="83"/>
      <c r="H20" s="83"/>
      <c r="I20" s="83"/>
      <c r="J20" s="84" t="s">
        <v>328</v>
      </c>
      <c r="K20" s="85" t="s">
        <v>90</v>
      </c>
      <c r="L20" s="85" t="s">
        <v>91</v>
      </c>
      <c r="M20" s="86">
        <v>920</v>
      </c>
      <c r="N20" s="83"/>
      <c r="O20" s="107"/>
      <c r="P20" s="83"/>
      <c r="Q20" s="83"/>
      <c r="R20" s="83"/>
      <c r="S20" s="83"/>
      <c r="T20" s="109"/>
      <c r="U20" s="109"/>
      <c r="V20" s="109"/>
      <c r="W20" s="109"/>
      <c r="X20" s="109"/>
      <c r="Y20" s="109"/>
      <c r="Z20" s="109"/>
      <c r="AA20" s="109"/>
      <c r="AB20" s="109"/>
      <c r="AC20" s="95"/>
      <c r="AD20" s="107"/>
      <c r="AE20" s="110"/>
      <c r="AF20" s="107"/>
      <c r="AG20" s="107"/>
      <c r="AH20" s="96"/>
      <c r="AI20" s="96"/>
      <c r="AJ20" s="107"/>
      <c r="AK20" s="114"/>
      <c r="AL20" s="114"/>
    </row>
    <row r="21" spans="2:38" s="104" customFormat="1" ht="91.5" customHeight="1" x14ac:dyDescent="0.25">
      <c r="B21" s="99" t="s">
        <v>116</v>
      </c>
      <c r="C21" s="101" t="s">
        <v>329</v>
      </c>
      <c r="D21" s="72" t="s">
        <v>310</v>
      </c>
      <c r="E21" s="72" t="s">
        <v>311</v>
      </c>
      <c r="F21" s="101" t="s">
        <v>330</v>
      </c>
      <c r="G21" s="72" t="s">
        <v>79</v>
      </c>
      <c r="H21" s="72" t="s">
        <v>80</v>
      </c>
      <c r="I21" s="72" t="s">
        <v>80</v>
      </c>
      <c r="J21" s="73" t="s">
        <v>111</v>
      </c>
      <c r="K21" s="74" t="s">
        <v>314</v>
      </c>
      <c r="L21" s="74" t="s">
        <v>315</v>
      </c>
      <c r="M21" s="75">
        <v>75</v>
      </c>
      <c r="N21" s="72" t="s">
        <v>120</v>
      </c>
      <c r="O21" s="101" t="s">
        <v>98</v>
      </c>
      <c r="P21" s="72" t="s">
        <v>85</v>
      </c>
      <c r="Q21" s="72" t="s">
        <v>86</v>
      </c>
      <c r="R21" s="72" t="s">
        <v>87</v>
      </c>
      <c r="S21" s="72" t="s">
        <v>133</v>
      </c>
      <c r="T21" s="102">
        <f t="shared" ref="T21:U21" si="3">U21</f>
        <v>868673.75</v>
      </c>
      <c r="U21" s="102">
        <f t="shared" si="3"/>
        <v>868673.75</v>
      </c>
      <c r="V21" s="102">
        <v>868673.75</v>
      </c>
      <c r="W21" s="102"/>
      <c r="X21" s="102"/>
      <c r="Y21" s="102"/>
      <c r="Z21" s="102"/>
      <c r="AA21" s="102"/>
      <c r="AB21" s="102">
        <v>153295.37</v>
      </c>
      <c r="AC21" s="77" t="s">
        <v>88</v>
      </c>
      <c r="AD21" s="124"/>
      <c r="AE21" s="125">
        <f t="shared" si="2"/>
        <v>868673.75</v>
      </c>
      <c r="AF21" s="124"/>
      <c r="AG21" s="124"/>
      <c r="AH21" s="78">
        <v>45444</v>
      </c>
      <c r="AI21" s="78">
        <v>45504</v>
      </c>
      <c r="AJ21" s="124"/>
      <c r="AK21" s="114"/>
      <c r="AL21" s="114"/>
    </row>
    <row r="22" spans="2:38" s="104" customFormat="1" ht="36.75" customHeight="1" x14ac:dyDescent="0.25">
      <c r="B22" s="82" t="s">
        <v>116</v>
      </c>
      <c r="C22" s="126"/>
      <c r="D22" s="83"/>
      <c r="E22" s="83"/>
      <c r="F22" s="107"/>
      <c r="G22" s="83"/>
      <c r="H22" s="83"/>
      <c r="I22" s="83"/>
      <c r="J22" s="84" t="s">
        <v>99</v>
      </c>
      <c r="K22" s="85" t="s">
        <v>100</v>
      </c>
      <c r="L22" s="85" t="s">
        <v>83</v>
      </c>
      <c r="M22" s="86">
        <v>550</v>
      </c>
      <c r="N22" s="83"/>
      <c r="O22" s="107"/>
      <c r="P22" s="83"/>
      <c r="Q22" s="83"/>
      <c r="R22" s="83"/>
      <c r="S22" s="83"/>
      <c r="T22" s="109"/>
      <c r="U22" s="109"/>
      <c r="V22" s="109"/>
      <c r="W22" s="109"/>
      <c r="X22" s="109"/>
      <c r="Y22" s="109"/>
      <c r="Z22" s="109"/>
      <c r="AA22" s="109"/>
      <c r="AB22" s="109"/>
      <c r="AC22" s="95"/>
      <c r="AD22" s="127"/>
      <c r="AE22" s="128"/>
      <c r="AF22" s="127"/>
      <c r="AG22" s="127"/>
      <c r="AH22" s="96"/>
      <c r="AI22" s="96"/>
      <c r="AJ22" s="127"/>
      <c r="AK22" s="114"/>
      <c r="AL22" s="114"/>
    </row>
    <row r="23" spans="2:38" s="104" customFormat="1" ht="37.5" customHeight="1" x14ac:dyDescent="0.25">
      <c r="B23" s="129" t="s">
        <v>116</v>
      </c>
      <c r="C23" s="126"/>
      <c r="D23" s="83"/>
      <c r="E23" s="83"/>
      <c r="F23" s="107"/>
      <c r="G23" s="83"/>
      <c r="H23" s="83"/>
      <c r="I23" s="83"/>
      <c r="J23" s="84" t="s">
        <v>101</v>
      </c>
      <c r="K23" s="85" t="s">
        <v>113</v>
      </c>
      <c r="L23" s="85" t="s">
        <v>91</v>
      </c>
      <c r="M23" s="86">
        <v>280</v>
      </c>
      <c r="N23" s="83"/>
      <c r="O23" s="107"/>
      <c r="P23" s="83"/>
      <c r="Q23" s="83"/>
      <c r="R23" s="83"/>
      <c r="S23" s="83"/>
      <c r="T23" s="109"/>
      <c r="U23" s="109"/>
      <c r="V23" s="109"/>
      <c r="W23" s="109"/>
      <c r="X23" s="109"/>
      <c r="Y23" s="109"/>
      <c r="Z23" s="109"/>
      <c r="AA23" s="109"/>
      <c r="AB23" s="109"/>
      <c r="AC23" s="95"/>
      <c r="AD23" s="127"/>
      <c r="AE23" s="128"/>
      <c r="AF23" s="127"/>
      <c r="AG23" s="127"/>
      <c r="AH23" s="96"/>
      <c r="AI23" s="96"/>
      <c r="AJ23" s="127"/>
      <c r="AK23" s="114"/>
      <c r="AL23" s="114"/>
    </row>
    <row r="24" spans="2:38" s="104" customFormat="1" ht="88.5" customHeight="1" x14ac:dyDescent="0.25">
      <c r="B24" s="113" t="s">
        <v>331</v>
      </c>
      <c r="C24" s="101" t="s">
        <v>332</v>
      </c>
      <c r="D24" s="72" t="s">
        <v>310</v>
      </c>
      <c r="E24" s="72" t="s">
        <v>311</v>
      </c>
      <c r="F24" s="121" t="s">
        <v>333</v>
      </c>
      <c r="G24" s="72" t="s">
        <v>79</v>
      </c>
      <c r="H24" s="72" t="s">
        <v>80</v>
      </c>
      <c r="I24" s="72" t="s">
        <v>80</v>
      </c>
      <c r="J24" s="73" t="s">
        <v>111</v>
      </c>
      <c r="K24" s="74" t="s">
        <v>314</v>
      </c>
      <c r="L24" s="74" t="s">
        <v>315</v>
      </c>
      <c r="M24" s="75">
        <v>248</v>
      </c>
      <c r="N24" s="72" t="s">
        <v>120</v>
      </c>
      <c r="O24" s="101" t="s">
        <v>95</v>
      </c>
      <c r="P24" s="72" t="s">
        <v>85</v>
      </c>
      <c r="Q24" s="72" t="s">
        <v>86</v>
      </c>
      <c r="R24" s="72" t="s">
        <v>87</v>
      </c>
      <c r="S24" s="72" t="s">
        <v>133</v>
      </c>
      <c r="T24" s="102">
        <f t="shared" ref="T24:U24" si="4">U24</f>
        <v>456438.1</v>
      </c>
      <c r="U24" s="102">
        <f t="shared" si="4"/>
        <v>456438.1</v>
      </c>
      <c r="V24" s="102">
        <v>456438.1</v>
      </c>
      <c r="W24" s="102"/>
      <c r="X24" s="102"/>
      <c r="Y24" s="102"/>
      <c r="Z24" s="102"/>
      <c r="AA24" s="102"/>
      <c r="AB24" s="102">
        <v>80547.899999999994</v>
      </c>
      <c r="AC24" s="77" t="s">
        <v>88</v>
      </c>
      <c r="AD24" s="101"/>
      <c r="AE24" s="103">
        <f t="shared" si="2"/>
        <v>456438.1</v>
      </c>
      <c r="AF24" s="101"/>
      <c r="AG24" s="101"/>
      <c r="AH24" s="78">
        <v>45444</v>
      </c>
      <c r="AI24" s="78">
        <v>45474</v>
      </c>
      <c r="AJ24" s="101"/>
      <c r="AK24" s="114"/>
      <c r="AL24" s="114"/>
    </row>
    <row r="25" spans="2:38" s="104" customFormat="1" ht="30" x14ac:dyDescent="0.25">
      <c r="B25" s="82" t="s">
        <v>331</v>
      </c>
      <c r="C25" s="107"/>
      <c r="D25" s="107"/>
      <c r="E25" s="107"/>
      <c r="F25" s="83"/>
      <c r="G25" s="107"/>
      <c r="H25" s="107"/>
      <c r="I25" s="107"/>
      <c r="J25" s="84" t="s">
        <v>99</v>
      </c>
      <c r="K25" s="85" t="s">
        <v>100</v>
      </c>
      <c r="L25" s="85" t="s">
        <v>83</v>
      </c>
      <c r="M25" s="108">
        <v>1998</v>
      </c>
      <c r="N25" s="107"/>
      <c r="O25" s="107"/>
      <c r="P25" s="107"/>
      <c r="Q25" s="107"/>
      <c r="R25" s="107"/>
      <c r="S25" s="107"/>
      <c r="T25" s="110"/>
      <c r="U25" s="110"/>
      <c r="V25" s="110"/>
      <c r="W25" s="110"/>
      <c r="X25" s="110"/>
      <c r="Y25" s="110"/>
      <c r="Z25" s="110"/>
      <c r="AA25" s="110"/>
      <c r="AB25" s="110"/>
      <c r="AC25" s="107"/>
      <c r="AD25" s="107"/>
      <c r="AE25" s="107"/>
      <c r="AF25" s="107"/>
      <c r="AG25" s="107"/>
      <c r="AH25" s="107"/>
      <c r="AI25" s="107"/>
      <c r="AJ25" s="107"/>
      <c r="AK25" s="114"/>
      <c r="AL25" s="114"/>
    </row>
    <row r="26" spans="2:38" s="104" customFormat="1" ht="45" x14ac:dyDescent="0.25">
      <c r="B26" s="82" t="s">
        <v>331</v>
      </c>
      <c r="C26" s="107"/>
      <c r="D26" s="107"/>
      <c r="E26" s="107"/>
      <c r="F26" s="83"/>
      <c r="G26" s="107"/>
      <c r="H26" s="107"/>
      <c r="I26" s="107"/>
      <c r="J26" s="84" t="s">
        <v>101</v>
      </c>
      <c r="K26" s="85" t="s">
        <v>113</v>
      </c>
      <c r="L26" s="85" t="s">
        <v>91</v>
      </c>
      <c r="M26" s="108">
        <v>1147</v>
      </c>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14"/>
      <c r="AL26" s="114"/>
    </row>
    <row r="27" spans="2:38" s="104" customFormat="1" ht="45" x14ac:dyDescent="0.25">
      <c r="B27" s="82" t="s">
        <v>331</v>
      </c>
      <c r="C27" s="107"/>
      <c r="D27" s="107"/>
      <c r="E27" s="107"/>
      <c r="F27" s="83"/>
      <c r="G27" s="107"/>
      <c r="H27" s="107"/>
      <c r="I27" s="107"/>
      <c r="J27" s="84" t="s">
        <v>81</v>
      </c>
      <c r="K27" s="85" t="s">
        <v>82</v>
      </c>
      <c r="L27" s="85" t="s">
        <v>83</v>
      </c>
      <c r="M27" s="86">
        <v>110</v>
      </c>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14"/>
      <c r="AL27" s="114"/>
    </row>
    <row r="28" spans="2:38" s="104" customFormat="1" ht="45" x14ac:dyDescent="0.25">
      <c r="B28" s="129" t="s">
        <v>331</v>
      </c>
      <c r="C28" s="116"/>
      <c r="D28" s="116"/>
      <c r="E28" s="116"/>
      <c r="F28" s="90"/>
      <c r="G28" s="116"/>
      <c r="H28" s="116"/>
      <c r="I28" s="116"/>
      <c r="J28" s="91" t="s">
        <v>89</v>
      </c>
      <c r="K28" s="92" t="s">
        <v>334</v>
      </c>
      <c r="L28" s="92" t="s">
        <v>91</v>
      </c>
      <c r="M28" s="93">
        <v>80</v>
      </c>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4"/>
      <c r="AL28" s="114"/>
    </row>
    <row r="29" spans="2:38" s="104" customFormat="1" ht="129" customHeight="1" x14ac:dyDescent="0.25">
      <c r="B29" s="99" t="s">
        <v>335</v>
      </c>
      <c r="C29" s="101" t="s">
        <v>336</v>
      </c>
      <c r="D29" s="101" t="s">
        <v>317</v>
      </c>
      <c r="E29" s="72" t="s">
        <v>318</v>
      </c>
      <c r="F29" s="121" t="s">
        <v>337</v>
      </c>
      <c r="G29" s="72" t="s">
        <v>79</v>
      </c>
      <c r="H29" s="72" t="s">
        <v>80</v>
      </c>
      <c r="I29" s="72" t="s">
        <v>80</v>
      </c>
      <c r="J29" s="121" t="s">
        <v>81</v>
      </c>
      <c r="K29" s="101" t="s">
        <v>320</v>
      </c>
      <c r="L29" s="101" t="s">
        <v>83</v>
      </c>
      <c r="M29" s="75">
        <v>170</v>
      </c>
      <c r="N29" s="72" t="s">
        <v>120</v>
      </c>
      <c r="O29" s="101" t="s">
        <v>98</v>
      </c>
      <c r="P29" s="72" t="s">
        <v>85</v>
      </c>
      <c r="Q29" s="72" t="s">
        <v>86</v>
      </c>
      <c r="R29" s="72" t="s">
        <v>87</v>
      </c>
      <c r="S29" s="72" t="s">
        <v>133</v>
      </c>
      <c r="T29" s="103">
        <f>U29</f>
        <v>361765</v>
      </c>
      <c r="U29" s="103">
        <f>V29</f>
        <v>361765</v>
      </c>
      <c r="V29" s="130">
        <v>361765</v>
      </c>
      <c r="W29" s="103"/>
      <c r="X29" s="103"/>
      <c r="Y29" s="103"/>
      <c r="Z29" s="103"/>
      <c r="AA29" s="103"/>
      <c r="AB29" s="103">
        <v>63840.89</v>
      </c>
      <c r="AC29" s="77" t="s">
        <v>88</v>
      </c>
      <c r="AD29" s="101"/>
      <c r="AE29" s="103">
        <f>U29</f>
        <v>361765</v>
      </c>
      <c r="AF29" s="101"/>
      <c r="AG29" s="101"/>
      <c r="AH29" s="78">
        <v>45444</v>
      </c>
      <c r="AI29" s="78">
        <v>45474</v>
      </c>
      <c r="AJ29" s="101"/>
      <c r="AK29" s="114"/>
      <c r="AL29" s="114"/>
    </row>
    <row r="30" spans="2:38" s="104" customFormat="1" ht="45" x14ac:dyDescent="0.25">
      <c r="B30" s="105" t="s">
        <v>335</v>
      </c>
      <c r="C30" s="107"/>
      <c r="D30" s="107"/>
      <c r="E30" s="83"/>
      <c r="F30" s="123"/>
      <c r="G30" s="83"/>
      <c r="H30" s="83"/>
      <c r="I30" s="83"/>
      <c r="J30" s="123" t="s">
        <v>89</v>
      </c>
      <c r="K30" s="107" t="s">
        <v>334</v>
      </c>
      <c r="L30" s="107" t="s">
        <v>91</v>
      </c>
      <c r="M30" s="86">
        <v>150</v>
      </c>
      <c r="N30" s="83"/>
      <c r="O30" s="107"/>
      <c r="P30" s="83"/>
      <c r="Q30" s="83"/>
      <c r="R30" s="83"/>
      <c r="S30" s="83"/>
      <c r="T30" s="110"/>
      <c r="U30" s="110"/>
      <c r="V30" s="131"/>
      <c r="W30" s="110"/>
      <c r="X30" s="110"/>
      <c r="Y30" s="110"/>
      <c r="Z30" s="110"/>
      <c r="AA30" s="110"/>
      <c r="AB30" s="110"/>
      <c r="AC30" s="95"/>
      <c r="AD30" s="107"/>
      <c r="AE30" s="110"/>
      <c r="AF30" s="107"/>
      <c r="AG30" s="107"/>
      <c r="AH30" s="96"/>
      <c r="AI30" s="96"/>
      <c r="AJ30" s="107"/>
      <c r="AK30" s="114"/>
      <c r="AL30" s="114"/>
    </row>
    <row r="31" spans="2:38" s="104" customFormat="1" ht="30.75" customHeight="1" x14ac:dyDescent="0.25">
      <c r="B31" s="105" t="s">
        <v>335</v>
      </c>
      <c r="C31" s="107"/>
      <c r="D31" s="107"/>
      <c r="E31" s="83"/>
      <c r="F31" s="123"/>
      <c r="G31" s="83"/>
      <c r="H31" s="83"/>
      <c r="I31" s="83"/>
      <c r="J31" s="123" t="s">
        <v>338</v>
      </c>
      <c r="K31" s="107" t="s">
        <v>93</v>
      </c>
      <c r="L31" s="107" t="s">
        <v>94</v>
      </c>
      <c r="M31" s="86">
        <v>10</v>
      </c>
      <c r="N31" s="83"/>
      <c r="O31" s="107"/>
      <c r="P31" s="83"/>
      <c r="Q31" s="83"/>
      <c r="R31" s="83"/>
      <c r="S31" s="83"/>
      <c r="T31" s="110"/>
      <c r="U31" s="110"/>
      <c r="V31" s="131"/>
      <c r="W31" s="110"/>
      <c r="X31" s="110"/>
      <c r="Y31" s="110"/>
      <c r="Z31" s="110"/>
      <c r="AA31" s="110"/>
      <c r="AB31" s="110"/>
      <c r="AC31" s="95"/>
      <c r="AD31" s="107"/>
      <c r="AE31" s="110"/>
      <c r="AF31" s="107"/>
      <c r="AG31" s="107"/>
      <c r="AH31" s="96"/>
      <c r="AI31" s="96"/>
      <c r="AJ31" s="107"/>
      <c r="AK31" s="114"/>
      <c r="AL31" s="114"/>
    </row>
    <row r="32" spans="2:38" s="104" customFormat="1" ht="25.5" customHeight="1" x14ac:dyDescent="0.25">
      <c r="B32" s="105" t="s">
        <v>335</v>
      </c>
      <c r="C32" s="107"/>
      <c r="D32" s="107"/>
      <c r="E32" s="83"/>
      <c r="F32" s="123"/>
      <c r="G32" s="83"/>
      <c r="H32" s="83"/>
      <c r="I32" s="83"/>
      <c r="J32" s="123" t="s">
        <v>339</v>
      </c>
      <c r="K32" s="107" t="s">
        <v>340</v>
      </c>
      <c r="L32" s="107" t="s">
        <v>94</v>
      </c>
      <c r="M32" s="86">
        <v>1</v>
      </c>
      <c r="N32" s="83"/>
      <c r="O32" s="107"/>
      <c r="P32" s="83"/>
      <c r="Q32" s="83"/>
      <c r="R32" s="83"/>
      <c r="S32" s="83"/>
      <c r="T32" s="110"/>
      <c r="U32" s="110"/>
      <c r="V32" s="131"/>
      <c r="W32" s="110"/>
      <c r="X32" s="110"/>
      <c r="Y32" s="110"/>
      <c r="Z32" s="110"/>
      <c r="AA32" s="110"/>
      <c r="AB32" s="110"/>
      <c r="AC32" s="95"/>
      <c r="AD32" s="107"/>
      <c r="AE32" s="110"/>
      <c r="AF32" s="107"/>
      <c r="AG32" s="107"/>
      <c r="AH32" s="96"/>
      <c r="AI32" s="96"/>
      <c r="AJ32" s="107"/>
      <c r="AK32" s="114"/>
      <c r="AL32" s="114"/>
    </row>
    <row r="33" spans="2:38" s="104" customFormat="1" ht="33" customHeight="1" x14ac:dyDescent="0.25">
      <c r="B33" s="105" t="s">
        <v>335</v>
      </c>
      <c r="C33" s="107"/>
      <c r="D33" s="107"/>
      <c r="E33" s="83"/>
      <c r="F33" s="123"/>
      <c r="G33" s="83"/>
      <c r="H33" s="83"/>
      <c r="I33" s="83"/>
      <c r="J33" s="123" t="s">
        <v>341</v>
      </c>
      <c r="K33" s="107" t="s">
        <v>342</v>
      </c>
      <c r="L33" s="107" t="s">
        <v>97</v>
      </c>
      <c r="M33" s="86">
        <v>15</v>
      </c>
      <c r="N33" s="83"/>
      <c r="O33" s="107"/>
      <c r="P33" s="83"/>
      <c r="Q33" s="83"/>
      <c r="R33" s="83"/>
      <c r="S33" s="83"/>
      <c r="T33" s="110"/>
      <c r="U33" s="110"/>
      <c r="V33" s="131"/>
      <c r="W33" s="110"/>
      <c r="X33" s="110"/>
      <c r="Y33" s="110"/>
      <c r="Z33" s="110"/>
      <c r="AA33" s="110"/>
      <c r="AB33" s="110"/>
      <c r="AC33" s="95"/>
      <c r="AD33" s="107"/>
      <c r="AE33" s="110"/>
      <c r="AF33" s="107"/>
      <c r="AG33" s="107"/>
      <c r="AH33" s="96"/>
      <c r="AI33" s="96"/>
      <c r="AJ33" s="107"/>
      <c r="AK33" s="114"/>
      <c r="AL33" s="114"/>
    </row>
    <row r="34" spans="2:38" s="115" customFormat="1" ht="93" customHeight="1" x14ac:dyDescent="0.25">
      <c r="B34" s="99" t="s">
        <v>343</v>
      </c>
      <c r="C34" s="101" t="s">
        <v>344</v>
      </c>
      <c r="D34" s="101" t="s">
        <v>317</v>
      </c>
      <c r="E34" s="72" t="s">
        <v>318</v>
      </c>
      <c r="F34" s="121" t="s">
        <v>345</v>
      </c>
      <c r="G34" s="72" t="s">
        <v>79</v>
      </c>
      <c r="H34" s="72" t="s">
        <v>80</v>
      </c>
      <c r="I34" s="72" t="s">
        <v>80</v>
      </c>
      <c r="J34" s="121" t="s">
        <v>81</v>
      </c>
      <c r="K34" s="101" t="s">
        <v>320</v>
      </c>
      <c r="L34" s="101" t="s">
        <v>83</v>
      </c>
      <c r="M34" s="75">
        <v>287</v>
      </c>
      <c r="N34" s="72" t="s">
        <v>120</v>
      </c>
      <c r="O34" s="101" t="s">
        <v>95</v>
      </c>
      <c r="P34" s="72" t="s">
        <v>85</v>
      </c>
      <c r="Q34" s="72" t="s">
        <v>86</v>
      </c>
      <c r="R34" s="72" t="s">
        <v>87</v>
      </c>
      <c r="S34" s="72" t="s">
        <v>133</v>
      </c>
      <c r="T34" s="103">
        <f t="shared" ref="T34:U34" si="5">U34</f>
        <v>76500</v>
      </c>
      <c r="U34" s="103">
        <f t="shared" si="5"/>
        <v>76500</v>
      </c>
      <c r="V34" s="132">
        <v>76500</v>
      </c>
      <c r="W34" s="103"/>
      <c r="X34" s="103"/>
      <c r="Y34" s="103"/>
      <c r="Z34" s="103"/>
      <c r="AA34" s="103"/>
      <c r="AB34" s="103">
        <v>13500</v>
      </c>
      <c r="AC34" s="77" t="s">
        <v>88</v>
      </c>
      <c r="AD34" s="101"/>
      <c r="AE34" s="103">
        <f t="shared" ref="AE34:AE41" si="6">U34</f>
        <v>76500</v>
      </c>
      <c r="AF34" s="101"/>
      <c r="AG34" s="101"/>
      <c r="AH34" s="78">
        <v>45444</v>
      </c>
      <c r="AI34" s="78">
        <v>45474</v>
      </c>
      <c r="AJ34" s="101"/>
      <c r="AK34" s="114"/>
      <c r="AL34" s="114"/>
    </row>
    <row r="35" spans="2:38" s="115" customFormat="1" ht="49.5" customHeight="1" x14ac:dyDescent="0.25">
      <c r="B35" s="105" t="s">
        <v>343</v>
      </c>
      <c r="C35" s="107"/>
      <c r="D35" s="107"/>
      <c r="E35" s="83"/>
      <c r="F35" s="133"/>
      <c r="G35" s="83"/>
      <c r="H35" s="83"/>
      <c r="I35" s="83"/>
      <c r="J35" s="123" t="s">
        <v>89</v>
      </c>
      <c r="K35" s="107" t="s">
        <v>334</v>
      </c>
      <c r="L35" s="107" t="s">
        <v>91</v>
      </c>
      <c r="M35" s="86">
        <v>278</v>
      </c>
      <c r="N35" s="83"/>
      <c r="O35" s="107"/>
      <c r="P35" s="83"/>
      <c r="Q35" s="83"/>
      <c r="R35" s="83"/>
      <c r="S35" s="83"/>
      <c r="T35" s="110"/>
      <c r="U35" s="110"/>
      <c r="V35" s="134"/>
      <c r="W35" s="110"/>
      <c r="X35" s="110"/>
      <c r="Y35" s="110"/>
      <c r="Z35" s="110"/>
      <c r="AA35" s="110"/>
      <c r="AB35" s="110"/>
      <c r="AC35" s="95"/>
      <c r="AD35" s="107"/>
      <c r="AE35" s="110"/>
      <c r="AF35" s="107"/>
      <c r="AG35" s="107"/>
      <c r="AH35" s="96"/>
      <c r="AI35" s="96"/>
      <c r="AJ35" s="107"/>
      <c r="AK35" s="114"/>
      <c r="AL35" s="114"/>
    </row>
    <row r="36" spans="2:38" s="115" customFormat="1" ht="34.5" customHeight="1" x14ac:dyDescent="0.25">
      <c r="B36" s="112" t="s">
        <v>343</v>
      </c>
      <c r="C36" s="116"/>
      <c r="D36" s="116"/>
      <c r="E36" s="90"/>
      <c r="F36" s="135"/>
      <c r="G36" s="90"/>
      <c r="H36" s="90"/>
      <c r="I36" s="90"/>
      <c r="J36" s="136" t="s">
        <v>92</v>
      </c>
      <c r="K36" s="116" t="s">
        <v>346</v>
      </c>
      <c r="L36" s="116" t="s">
        <v>347</v>
      </c>
      <c r="M36" s="93">
        <v>30</v>
      </c>
      <c r="N36" s="90"/>
      <c r="O36" s="116"/>
      <c r="P36" s="90"/>
      <c r="Q36" s="90"/>
      <c r="R36" s="90"/>
      <c r="S36" s="90"/>
      <c r="T36" s="119"/>
      <c r="U36" s="119"/>
      <c r="V36" s="137"/>
      <c r="W36" s="119"/>
      <c r="X36" s="119"/>
      <c r="Y36" s="119"/>
      <c r="Z36" s="119"/>
      <c r="AA36" s="119"/>
      <c r="AB36" s="119"/>
      <c r="AC36" s="118"/>
      <c r="AD36" s="116"/>
      <c r="AE36" s="119"/>
      <c r="AF36" s="116"/>
      <c r="AG36" s="116"/>
      <c r="AH36" s="120"/>
      <c r="AI36" s="120"/>
      <c r="AJ36" s="116"/>
      <c r="AK36" s="114"/>
      <c r="AL36" s="114"/>
    </row>
    <row r="37" spans="2:38" s="104" customFormat="1" ht="111.75" customHeight="1" x14ac:dyDescent="0.25">
      <c r="B37" s="99" t="s">
        <v>348</v>
      </c>
      <c r="C37" s="101" t="s">
        <v>349</v>
      </c>
      <c r="D37" s="101" t="s">
        <v>317</v>
      </c>
      <c r="E37" s="72" t="s">
        <v>318</v>
      </c>
      <c r="F37" s="121" t="s">
        <v>350</v>
      </c>
      <c r="G37" s="72" t="s">
        <v>79</v>
      </c>
      <c r="H37" s="72" t="s">
        <v>80</v>
      </c>
      <c r="I37" s="72" t="s">
        <v>80</v>
      </c>
      <c r="J37" s="121" t="s">
        <v>99</v>
      </c>
      <c r="K37" s="101" t="s">
        <v>100</v>
      </c>
      <c r="L37" s="101" t="s">
        <v>83</v>
      </c>
      <c r="M37" s="75">
        <v>750</v>
      </c>
      <c r="N37" s="72" t="s">
        <v>120</v>
      </c>
      <c r="O37" s="101" t="s">
        <v>240</v>
      </c>
      <c r="P37" s="72" t="s">
        <v>85</v>
      </c>
      <c r="Q37" s="72" t="s">
        <v>86</v>
      </c>
      <c r="R37" s="72" t="s">
        <v>87</v>
      </c>
      <c r="S37" s="72" t="s">
        <v>133</v>
      </c>
      <c r="T37" s="103">
        <f t="shared" ref="T37:U37" si="7">U37</f>
        <v>500000</v>
      </c>
      <c r="U37" s="103">
        <f t="shared" si="7"/>
        <v>500000</v>
      </c>
      <c r="V37" s="103">
        <v>500000</v>
      </c>
      <c r="W37" s="103"/>
      <c r="X37" s="103"/>
      <c r="Y37" s="103"/>
      <c r="Z37" s="103"/>
      <c r="AA37" s="103"/>
      <c r="AB37" s="103">
        <v>88235.3</v>
      </c>
      <c r="AC37" s="77" t="s">
        <v>88</v>
      </c>
      <c r="AD37" s="101"/>
      <c r="AE37" s="103">
        <f t="shared" si="6"/>
        <v>500000</v>
      </c>
      <c r="AF37" s="101"/>
      <c r="AG37" s="101"/>
      <c r="AH37" s="78">
        <v>45536</v>
      </c>
      <c r="AI37" s="78">
        <v>45566</v>
      </c>
      <c r="AJ37" s="101"/>
      <c r="AK37" s="114"/>
      <c r="AL37" s="114"/>
    </row>
    <row r="38" spans="2:38" s="104" customFormat="1" ht="45" x14ac:dyDescent="0.25">
      <c r="B38" s="105" t="s">
        <v>348</v>
      </c>
      <c r="C38" s="107"/>
      <c r="D38" s="107"/>
      <c r="E38" s="83"/>
      <c r="F38" s="123"/>
      <c r="G38" s="83"/>
      <c r="H38" s="83"/>
      <c r="I38" s="83"/>
      <c r="J38" s="123" t="s">
        <v>101</v>
      </c>
      <c r="K38" s="107" t="s">
        <v>113</v>
      </c>
      <c r="L38" s="107" t="s">
        <v>91</v>
      </c>
      <c r="M38" s="86">
        <v>500</v>
      </c>
      <c r="N38" s="83"/>
      <c r="O38" s="107"/>
      <c r="P38" s="83"/>
      <c r="Q38" s="83"/>
      <c r="R38" s="83"/>
      <c r="S38" s="83"/>
      <c r="T38" s="110"/>
      <c r="U38" s="110"/>
      <c r="V38" s="110"/>
      <c r="W38" s="110"/>
      <c r="X38" s="110"/>
      <c r="Y38" s="110"/>
      <c r="Z38" s="110"/>
      <c r="AA38" s="110"/>
      <c r="AB38" s="110"/>
      <c r="AC38" s="95"/>
      <c r="AD38" s="107"/>
      <c r="AE38" s="110"/>
      <c r="AF38" s="107"/>
      <c r="AG38" s="107"/>
      <c r="AH38" s="96"/>
      <c r="AI38" s="96"/>
      <c r="AJ38" s="107"/>
      <c r="AK38" s="114"/>
      <c r="AL38" s="114"/>
    </row>
    <row r="39" spans="2:38" s="104" customFormat="1" ht="60" x14ac:dyDescent="0.25">
      <c r="B39" s="105" t="s">
        <v>348</v>
      </c>
      <c r="C39" s="107"/>
      <c r="D39" s="107"/>
      <c r="E39" s="83"/>
      <c r="F39" s="123"/>
      <c r="G39" s="83"/>
      <c r="H39" s="83"/>
      <c r="I39" s="83"/>
      <c r="J39" s="123" t="s">
        <v>102</v>
      </c>
      <c r="K39" s="107" t="s">
        <v>103</v>
      </c>
      <c r="L39" s="107" t="s">
        <v>94</v>
      </c>
      <c r="M39" s="86">
        <v>1</v>
      </c>
      <c r="N39" s="83"/>
      <c r="O39" s="107"/>
      <c r="P39" s="83"/>
      <c r="Q39" s="83"/>
      <c r="R39" s="83"/>
      <c r="S39" s="83"/>
      <c r="T39" s="110"/>
      <c r="U39" s="110"/>
      <c r="V39" s="110"/>
      <c r="W39" s="110"/>
      <c r="X39" s="110"/>
      <c r="Y39" s="110"/>
      <c r="Z39" s="110"/>
      <c r="AA39" s="110"/>
      <c r="AB39" s="110"/>
      <c r="AC39" s="95"/>
      <c r="AD39" s="107"/>
      <c r="AE39" s="110"/>
      <c r="AF39" s="107"/>
      <c r="AG39" s="107"/>
      <c r="AH39" s="96"/>
      <c r="AI39" s="96"/>
      <c r="AJ39" s="107"/>
      <c r="AK39" s="114"/>
      <c r="AL39" s="114"/>
    </row>
    <row r="40" spans="2:38" s="104" customFormat="1" ht="60" x14ac:dyDescent="0.25">
      <c r="B40" s="112" t="s">
        <v>348</v>
      </c>
      <c r="C40" s="116"/>
      <c r="D40" s="116"/>
      <c r="E40" s="90"/>
      <c r="F40" s="136"/>
      <c r="G40" s="90"/>
      <c r="H40" s="90"/>
      <c r="I40" s="90"/>
      <c r="J40" s="136" t="s">
        <v>104</v>
      </c>
      <c r="K40" s="116" t="s">
        <v>105</v>
      </c>
      <c r="L40" s="116" t="s">
        <v>351</v>
      </c>
      <c r="M40" s="93" t="s">
        <v>352</v>
      </c>
      <c r="N40" s="90"/>
      <c r="O40" s="116"/>
      <c r="P40" s="90"/>
      <c r="Q40" s="90"/>
      <c r="R40" s="90"/>
      <c r="S40" s="90"/>
      <c r="T40" s="119"/>
      <c r="U40" s="119"/>
      <c r="V40" s="119"/>
      <c r="W40" s="119"/>
      <c r="X40" s="119"/>
      <c r="Y40" s="119"/>
      <c r="Z40" s="119"/>
      <c r="AA40" s="119"/>
      <c r="AB40" s="119"/>
      <c r="AC40" s="118"/>
      <c r="AD40" s="116"/>
      <c r="AE40" s="119"/>
      <c r="AF40" s="116"/>
      <c r="AG40" s="116"/>
      <c r="AH40" s="120"/>
      <c r="AI40" s="120"/>
      <c r="AJ40" s="116"/>
      <c r="AK40" s="114"/>
      <c r="AL40" s="114"/>
    </row>
    <row r="41" spans="2:38" s="104" customFormat="1" ht="125.25" customHeight="1" x14ac:dyDescent="0.25">
      <c r="B41" s="99" t="s">
        <v>353</v>
      </c>
      <c r="C41" s="101" t="s">
        <v>354</v>
      </c>
      <c r="D41" s="101" t="s">
        <v>317</v>
      </c>
      <c r="E41" s="72" t="s">
        <v>318</v>
      </c>
      <c r="F41" s="121" t="s">
        <v>355</v>
      </c>
      <c r="G41" s="72" t="s">
        <v>79</v>
      </c>
      <c r="H41" s="72" t="s">
        <v>80</v>
      </c>
      <c r="I41" s="72" t="s">
        <v>80</v>
      </c>
      <c r="J41" s="121" t="s">
        <v>99</v>
      </c>
      <c r="K41" s="101" t="s">
        <v>100</v>
      </c>
      <c r="L41" s="101" t="s">
        <v>83</v>
      </c>
      <c r="M41" s="138">
        <v>2744</v>
      </c>
      <c r="N41" s="72" t="s">
        <v>120</v>
      </c>
      <c r="O41" s="101" t="s">
        <v>95</v>
      </c>
      <c r="P41" s="72" t="s">
        <v>85</v>
      </c>
      <c r="Q41" s="72" t="s">
        <v>86</v>
      </c>
      <c r="R41" s="72" t="s">
        <v>87</v>
      </c>
      <c r="S41" s="72" t="s">
        <v>133</v>
      </c>
      <c r="T41" s="103">
        <f t="shared" ref="T41:U41" si="8">U41</f>
        <v>2024955</v>
      </c>
      <c r="U41" s="103">
        <f t="shared" si="8"/>
        <v>2024955</v>
      </c>
      <c r="V41" s="103">
        <v>2024955</v>
      </c>
      <c r="W41" s="103"/>
      <c r="X41" s="103"/>
      <c r="Y41" s="103"/>
      <c r="Z41" s="103"/>
      <c r="AA41" s="103"/>
      <c r="AB41" s="103">
        <v>357345</v>
      </c>
      <c r="AC41" s="77" t="s">
        <v>88</v>
      </c>
      <c r="AD41" s="101"/>
      <c r="AE41" s="103">
        <f t="shared" si="6"/>
        <v>2024955</v>
      </c>
      <c r="AF41" s="101"/>
      <c r="AG41" s="101"/>
      <c r="AH41" s="78">
        <v>45444</v>
      </c>
      <c r="AI41" s="78">
        <v>45505</v>
      </c>
      <c r="AJ41" s="101"/>
      <c r="AK41" s="114"/>
      <c r="AL41" s="114"/>
    </row>
    <row r="42" spans="2:38" s="104" customFormat="1" ht="45" x14ac:dyDescent="0.25">
      <c r="B42" s="139" t="s">
        <v>353</v>
      </c>
      <c r="C42" s="107"/>
      <c r="D42" s="107"/>
      <c r="E42" s="107"/>
      <c r="F42" s="83"/>
      <c r="G42" s="107"/>
      <c r="H42" s="107"/>
      <c r="I42" s="107"/>
      <c r="J42" s="123" t="s">
        <v>101</v>
      </c>
      <c r="K42" s="107" t="s">
        <v>113</v>
      </c>
      <c r="L42" s="107" t="s">
        <v>91</v>
      </c>
      <c r="M42" s="108">
        <v>1508</v>
      </c>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14"/>
      <c r="AL42" s="114"/>
    </row>
    <row r="43" spans="2:38" s="104" customFormat="1" ht="60" x14ac:dyDescent="0.25">
      <c r="B43" s="139" t="s">
        <v>353</v>
      </c>
      <c r="C43" s="107"/>
      <c r="D43" s="107"/>
      <c r="E43" s="107"/>
      <c r="F43" s="83"/>
      <c r="G43" s="107"/>
      <c r="H43" s="107"/>
      <c r="I43" s="107"/>
      <c r="J43" s="123" t="s">
        <v>102</v>
      </c>
      <c r="K43" s="107" t="s">
        <v>103</v>
      </c>
      <c r="L43" s="107" t="s">
        <v>94</v>
      </c>
      <c r="M43" s="86">
        <v>3</v>
      </c>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14"/>
      <c r="AL43" s="114"/>
    </row>
    <row r="44" spans="2:38" s="104" customFormat="1" ht="60" x14ac:dyDescent="0.25">
      <c r="B44" s="139" t="s">
        <v>353</v>
      </c>
      <c r="C44" s="107"/>
      <c r="D44" s="107"/>
      <c r="E44" s="107"/>
      <c r="F44" s="83"/>
      <c r="G44" s="107"/>
      <c r="H44" s="107"/>
      <c r="I44" s="107"/>
      <c r="J44" s="123" t="s">
        <v>104</v>
      </c>
      <c r="K44" s="107" t="s">
        <v>105</v>
      </c>
      <c r="L44" s="107" t="s">
        <v>356</v>
      </c>
      <c r="M44" s="86" t="s">
        <v>352</v>
      </c>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14"/>
      <c r="AL44" s="114"/>
    </row>
    <row r="45" spans="2:38" s="104" customFormat="1" ht="15" x14ac:dyDescent="0.25">
      <c r="B45" s="139" t="s">
        <v>353</v>
      </c>
      <c r="C45" s="107"/>
      <c r="D45" s="107"/>
      <c r="E45" s="107"/>
      <c r="F45" s="83"/>
      <c r="G45" s="107"/>
      <c r="H45" s="107"/>
      <c r="I45" s="107"/>
      <c r="J45" s="123" t="s">
        <v>357</v>
      </c>
      <c r="K45" s="107" t="s">
        <v>340</v>
      </c>
      <c r="L45" s="107" t="s">
        <v>94</v>
      </c>
      <c r="M45" s="86">
        <v>1</v>
      </c>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14"/>
      <c r="AL45" s="114"/>
    </row>
    <row r="46" spans="2:38" s="104" customFormat="1" ht="45" x14ac:dyDescent="0.25">
      <c r="B46" s="140" t="s">
        <v>353</v>
      </c>
      <c r="C46" s="116"/>
      <c r="D46" s="116"/>
      <c r="E46" s="116"/>
      <c r="F46" s="90"/>
      <c r="G46" s="116"/>
      <c r="H46" s="116"/>
      <c r="I46" s="116"/>
      <c r="J46" s="136" t="s">
        <v>96</v>
      </c>
      <c r="K46" s="116" t="s">
        <v>342</v>
      </c>
      <c r="L46" s="116" t="s">
        <v>97</v>
      </c>
      <c r="M46" s="93">
        <v>8</v>
      </c>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4"/>
      <c r="AL46" s="114"/>
    </row>
    <row r="47" spans="2:38" s="104" customFormat="1" ht="24.75" customHeight="1" x14ac:dyDescent="0.25">
      <c r="F47" s="141"/>
      <c r="M47" s="142"/>
      <c r="T47" s="111"/>
      <c r="U47" s="111"/>
      <c r="V47" s="111"/>
      <c r="W47" s="111"/>
      <c r="X47" s="111"/>
      <c r="Y47" s="111"/>
      <c r="Z47" s="111"/>
      <c r="AA47" s="111"/>
      <c r="AB47" s="111"/>
      <c r="AL47" s="111"/>
    </row>
    <row r="48" spans="2:38" s="104" customFormat="1" ht="14.25" x14ac:dyDescent="0.2">
      <c r="F48" s="141"/>
      <c r="M48" s="142"/>
      <c r="V48" s="143"/>
      <c r="AB48" s="143"/>
      <c r="AL48" s="111"/>
    </row>
    <row r="49" spans="2:38" s="104" customFormat="1" ht="15.75" x14ac:dyDescent="0.25">
      <c r="F49" s="141"/>
      <c r="J49" s="144"/>
      <c r="K49" s="144"/>
      <c r="L49" s="144"/>
      <c r="M49" s="145"/>
      <c r="N49" s="144"/>
      <c r="U49" s="144"/>
      <c r="V49" s="146"/>
      <c r="W49" s="144"/>
      <c r="X49" s="144"/>
      <c r="Y49" s="144"/>
      <c r="AB49" s="147"/>
      <c r="AL49" s="111"/>
    </row>
    <row r="50" spans="2:38" s="148" customFormat="1" x14ac:dyDescent="0.2">
      <c r="B50" s="329"/>
      <c r="C50" s="329"/>
      <c r="D50" s="329"/>
      <c r="E50" s="329"/>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29"/>
      <c r="AI50" s="329"/>
      <c r="AJ50" s="329"/>
      <c r="AL50" s="149"/>
    </row>
    <row r="51" spans="2:38" s="148" customFormat="1" x14ac:dyDescent="0.2">
      <c r="F51" s="141"/>
      <c r="M51" s="142"/>
      <c r="AL51" s="149"/>
    </row>
    <row r="52" spans="2:38" s="148" customFormat="1" x14ac:dyDescent="0.2">
      <c r="F52" s="141"/>
      <c r="M52" s="142"/>
      <c r="V52" s="149"/>
      <c r="W52" s="149"/>
      <c r="AB52" s="149"/>
      <c r="AL52" s="149"/>
    </row>
    <row r="53" spans="2:38" s="148" customFormat="1" x14ac:dyDescent="0.2">
      <c r="F53" s="141"/>
      <c r="M53" s="142"/>
      <c r="AL53" s="149"/>
    </row>
    <row r="54" spans="2:38" s="148" customFormat="1" x14ac:dyDescent="0.2">
      <c r="F54" s="141"/>
      <c r="M54" s="142"/>
      <c r="AL54" s="149"/>
    </row>
    <row r="55" spans="2:38" s="148" customFormat="1" x14ac:dyDescent="0.2">
      <c r="F55" s="141"/>
      <c r="M55" s="142"/>
      <c r="AL55" s="149"/>
    </row>
    <row r="56" spans="2:38" s="148" customFormat="1" x14ac:dyDescent="0.2">
      <c r="F56" s="141"/>
      <c r="M56" s="142"/>
      <c r="AL56" s="149"/>
    </row>
    <row r="57" spans="2:38" s="148" customFormat="1" x14ac:dyDescent="0.2">
      <c r="F57" s="141"/>
      <c r="M57" s="142"/>
      <c r="AL57" s="149"/>
    </row>
    <row r="58" spans="2:38" s="148" customFormat="1" x14ac:dyDescent="0.2">
      <c r="F58" s="141"/>
      <c r="M58" s="142"/>
      <c r="AL58" s="149"/>
    </row>
    <row r="59" spans="2:38" s="148" customFormat="1" x14ac:dyDescent="0.2">
      <c r="F59" s="141"/>
      <c r="M59" s="142"/>
      <c r="AL59" s="149"/>
    </row>
    <row r="60" spans="2:38" s="148" customFormat="1" ht="14.25" customHeight="1" x14ac:dyDescent="0.2">
      <c r="F60" s="141"/>
      <c r="M60" s="142"/>
      <c r="AL60" s="149"/>
    </row>
    <row r="61" spans="2:38" s="148" customFormat="1" x14ac:dyDescent="0.2">
      <c r="F61" s="141"/>
      <c r="M61" s="142"/>
      <c r="AL61" s="149"/>
    </row>
    <row r="62" spans="2:38" s="148" customFormat="1" x14ac:dyDescent="0.2">
      <c r="F62" s="141"/>
      <c r="M62" s="142"/>
      <c r="AL62" s="149"/>
    </row>
    <row r="63" spans="2:38" s="148" customFormat="1" x14ac:dyDescent="0.2">
      <c r="F63" s="141"/>
      <c r="M63" s="142"/>
      <c r="AL63" s="149"/>
    </row>
  </sheetData>
  <mergeCells count="28">
    <mergeCell ref="AH3:AH4"/>
    <mergeCell ref="B1:AI1"/>
    <mergeCell ref="B2:F2"/>
    <mergeCell ref="B3:B4"/>
    <mergeCell ref="C3:C4"/>
    <mergeCell ref="D3:D4"/>
    <mergeCell ref="E3:E4"/>
    <mergeCell ref="F3:F4"/>
    <mergeCell ref="G3:G4"/>
    <mergeCell ref="H3:H4"/>
    <mergeCell ref="I3:I4"/>
    <mergeCell ref="AI3:AI4"/>
    <mergeCell ref="AJ3:AJ4"/>
    <mergeCell ref="B50:AJ50"/>
    <mergeCell ref="S3:S4"/>
    <mergeCell ref="T3:T4"/>
    <mergeCell ref="U3:U4"/>
    <mergeCell ref="V3:AA3"/>
    <mergeCell ref="AB3:AB4"/>
    <mergeCell ref="AC3:AC4"/>
    <mergeCell ref="J3:M3"/>
    <mergeCell ref="N3:N4"/>
    <mergeCell ref="O3:O4"/>
    <mergeCell ref="P3:P4"/>
    <mergeCell ref="Q3:Q4"/>
    <mergeCell ref="R3:R4"/>
    <mergeCell ref="AD3:AF3"/>
    <mergeCell ref="AG3:AG4"/>
  </mergeCells>
  <hyperlinks>
    <hyperlink ref="B2" r:id="rId1" xr:uid="{569EE8D8-1842-4598-9F12-F029B1951D04}"/>
  </hyperlinks>
  <pageMargins left="0.25" right="0.25" top="0.75" bottom="0.75" header="0.3" footer="0.3"/>
  <pageSetup paperSize="8" scale="56"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4361-6C22-42C2-986E-38B543F63857}">
  <dimension ref="A1:AJ57"/>
  <sheetViews>
    <sheetView tabSelected="1" topLeftCell="Q1" zoomScale="80" zoomScaleNormal="80" workbookViewId="0">
      <selection activeCell="AF38" sqref="AF38:AF42"/>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21" width="14" customWidth="1"/>
    <col min="22" max="22" width="10"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1"/>
      <c r="B1" s="338" t="s">
        <v>40</v>
      </c>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85" customHeight="1" x14ac:dyDescent="0.25">
      <c r="A3" s="1"/>
      <c r="B3" s="331" t="s">
        <v>0</v>
      </c>
      <c r="C3" s="331" t="s">
        <v>1</v>
      </c>
      <c r="D3" s="331" t="s">
        <v>28</v>
      </c>
      <c r="E3" s="331" t="s">
        <v>29</v>
      </c>
      <c r="F3" s="331" t="s">
        <v>30</v>
      </c>
      <c r="G3" s="331" t="s">
        <v>3</v>
      </c>
      <c r="H3" s="331" t="s">
        <v>4</v>
      </c>
      <c r="I3" s="331" t="s">
        <v>5</v>
      </c>
      <c r="J3" s="334" t="s">
        <v>6</v>
      </c>
      <c r="K3" s="334"/>
      <c r="L3" s="334"/>
      <c r="M3" s="334"/>
      <c r="N3" s="327" t="s">
        <v>47</v>
      </c>
      <c r="O3" s="331" t="s">
        <v>31</v>
      </c>
      <c r="P3" s="330" t="s">
        <v>42</v>
      </c>
      <c r="Q3" s="330" t="s">
        <v>32</v>
      </c>
      <c r="R3" s="330" t="s">
        <v>37</v>
      </c>
      <c r="S3" s="330" t="s">
        <v>33</v>
      </c>
      <c r="T3" s="331" t="s">
        <v>55</v>
      </c>
      <c r="U3" s="331" t="s">
        <v>57</v>
      </c>
      <c r="V3" s="334" t="s">
        <v>59</v>
      </c>
      <c r="W3" s="334"/>
      <c r="X3" s="334"/>
      <c r="Y3" s="334"/>
      <c r="Z3" s="334"/>
      <c r="AA3" s="334"/>
      <c r="AB3" s="331" t="s">
        <v>69</v>
      </c>
      <c r="AC3" s="408" t="s">
        <v>75</v>
      </c>
      <c r="AD3" s="410" t="s">
        <v>77</v>
      </c>
      <c r="AE3" s="411"/>
      <c r="AF3" s="412"/>
      <c r="AG3" s="327" t="s">
        <v>27</v>
      </c>
      <c r="AH3" s="327" t="s">
        <v>36</v>
      </c>
      <c r="AI3" s="331" t="s">
        <v>34</v>
      </c>
      <c r="AJ3" s="327" t="s">
        <v>35</v>
      </c>
    </row>
    <row r="4" spans="1:36" ht="169.35" customHeight="1" x14ac:dyDescent="0.25">
      <c r="A4" s="1"/>
      <c r="B4" s="331"/>
      <c r="C4" s="331"/>
      <c r="D4" s="331"/>
      <c r="E4" s="331"/>
      <c r="F4" s="331"/>
      <c r="G4" s="331"/>
      <c r="H4" s="331"/>
      <c r="I4" s="331"/>
      <c r="J4" s="3" t="s">
        <v>7</v>
      </c>
      <c r="K4" s="3" t="s">
        <v>8</v>
      </c>
      <c r="L4" s="3" t="s">
        <v>9</v>
      </c>
      <c r="M4" s="11" t="s">
        <v>10</v>
      </c>
      <c r="N4" s="328"/>
      <c r="O4" s="331"/>
      <c r="P4" s="330"/>
      <c r="Q4" s="330"/>
      <c r="R4" s="330"/>
      <c r="S4" s="330"/>
      <c r="T4" s="331"/>
      <c r="U4" s="331"/>
      <c r="V4" s="3" t="s">
        <v>61</v>
      </c>
      <c r="W4" s="3" t="s">
        <v>62</v>
      </c>
      <c r="X4" s="3" t="s">
        <v>15</v>
      </c>
      <c r="Y4" s="3" t="s">
        <v>63</v>
      </c>
      <c r="Z4" s="3" t="s">
        <v>60</v>
      </c>
      <c r="AA4" s="3" t="s">
        <v>25</v>
      </c>
      <c r="AB4" s="331"/>
      <c r="AC4" s="409"/>
      <c r="AD4" s="3" t="s">
        <v>16</v>
      </c>
      <c r="AE4" s="3" t="s">
        <v>17</v>
      </c>
      <c r="AF4" s="3" t="s">
        <v>26</v>
      </c>
      <c r="AG4" s="328"/>
      <c r="AH4" s="328"/>
      <c r="AI4" s="331"/>
      <c r="AJ4" s="328"/>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81" customHeight="1" x14ac:dyDescent="0.25">
      <c r="A6" s="1"/>
      <c r="B6" s="349" t="s">
        <v>149</v>
      </c>
      <c r="C6" s="349" t="s">
        <v>150</v>
      </c>
      <c r="D6" s="349" t="s">
        <v>420</v>
      </c>
      <c r="E6" s="349" t="s">
        <v>151</v>
      </c>
      <c r="F6" s="349" t="s">
        <v>152</v>
      </c>
      <c r="G6" s="349" t="s">
        <v>153</v>
      </c>
      <c r="H6" s="349" t="s">
        <v>80</v>
      </c>
      <c r="I6" s="349" t="s">
        <v>154</v>
      </c>
      <c r="J6" s="34" t="s">
        <v>155</v>
      </c>
      <c r="K6" s="34" t="s">
        <v>156</v>
      </c>
      <c r="L6" s="34" t="s">
        <v>157</v>
      </c>
      <c r="M6" s="34">
        <v>3.9</v>
      </c>
      <c r="N6" s="349" t="s">
        <v>158</v>
      </c>
      <c r="O6" s="349" t="s">
        <v>159</v>
      </c>
      <c r="P6" s="352" t="s">
        <v>160</v>
      </c>
      <c r="Q6" s="352" t="s">
        <v>86</v>
      </c>
      <c r="R6" s="352" t="s">
        <v>87</v>
      </c>
      <c r="S6" s="352" t="s">
        <v>133</v>
      </c>
      <c r="T6" s="349" t="s">
        <v>161</v>
      </c>
      <c r="U6" s="349" t="s">
        <v>161</v>
      </c>
      <c r="V6" s="349" t="s">
        <v>161</v>
      </c>
      <c r="W6" s="349" t="s">
        <v>162</v>
      </c>
      <c r="X6" s="349" t="s">
        <v>162</v>
      </c>
      <c r="Y6" s="349" t="s">
        <v>162</v>
      </c>
      <c r="Z6" s="349" t="s">
        <v>162</v>
      </c>
      <c r="AA6" s="340" t="s">
        <v>162</v>
      </c>
      <c r="AB6" s="349" t="s">
        <v>161</v>
      </c>
      <c r="AC6" s="352" t="s">
        <v>163</v>
      </c>
      <c r="AD6" s="352" t="s">
        <v>162</v>
      </c>
      <c r="AE6" s="352" t="s">
        <v>162</v>
      </c>
      <c r="AF6" s="352" t="s">
        <v>161</v>
      </c>
      <c r="AG6" s="340" t="s">
        <v>162</v>
      </c>
      <c r="AH6" s="343" t="s">
        <v>108</v>
      </c>
      <c r="AI6" s="343" t="s">
        <v>109</v>
      </c>
      <c r="AJ6" s="405" t="s">
        <v>599</v>
      </c>
    </row>
    <row r="7" spans="1:36" ht="66.599999999999994" customHeight="1" x14ac:dyDescent="0.25">
      <c r="A7" s="1"/>
      <c r="B7" s="350"/>
      <c r="C7" s="350"/>
      <c r="D7" s="350"/>
      <c r="E7" s="350"/>
      <c r="F7" s="350"/>
      <c r="G7" s="350"/>
      <c r="H7" s="350"/>
      <c r="I7" s="350"/>
      <c r="J7" s="34" t="s">
        <v>164</v>
      </c>
      <c r="K7" s="34" t="s">
        <v>165</v>
      </c>
      <c r="L7" s="34" t="s">
        <v>166</v>
      </c>
      <c r="M7" s="34">
        <v>380</v>
      </c>
      <c r="N7" s="350"/>
      <c r="O7" s="350"/>
      <c r="P7" s="347"/>
      <c r="Q7" s="347"/>
      <c r="R7" s="347"/>
      <c r="S7" s="347"/>
      <c r="T7" s="350"/>
      <c r="U7" s="350"/>
      <c r="V7" s="350"/>
      <c r="W7" s="350"/>
      <c r="X7" s="350"/>
      <c r="Y7" s="350"/>
      <c r="Z7" s="350"/>
      <c r="AA7" s="341"/>
      <c r="AB7" s="350"/>
      <c r="AC7" s="347"/>
      <c r="AD7" s="347"/>
      <c r="AE7" s="347"/>
      <c r="AF7" s="347"/>
      <c r="AG7" s="341"/>
      <c r="AH7" s="344"/>
      <c r="AI7" s="344"/>
      <c r="AJ7" s="406"/>
    </row>
    <row r="8" spans="1:36" ht="70.349999999999994" customHeight="1" x14ac:dyDescent="0.25">
      <c r="A8" s="1"/>
      <c r="B8" s="350"/>
      <c r="C8" s="350"/>
      <c r="D8" s="350"/>
      <c r="E8" s="350"/>
      <c r="F8" s="350"/>
      <c r="G8" s="350"/>
      <c r="H8" s="350"/>
      <c r="I8" s="350"/>
      <c r="J8" s="34" t="s">
        <v>167</v>
      </c>
      <c r="K8" s="34" t="s">
        <v>168</v>
      </c>
      <c r="L8" s="34" t="s">
        <v>112</v>
      </c>
      <c r="M8" s="34">
        <v>4169</v>
      </c>
      <c r="N8" s="350"/>
      <c r="O8" s="350"/>
      <c r="P8" s="347"/>
      <c r="Q8" s="347"/>
      <c r="R8" s="347"/>
      <c r="S8" s="347"/>
      <c r="T8" s="350"/>
      <c r="U8" s="350"/>
      <c r="V8" s="350"/>
      <c r="W8" s="350"/>
      <c r="X8" s="350"/>
      <c r="Y8" s="350"/>
      <c r="Z8" s="350"/>
      <c r="AA8" s="341"/>
      <c r="AB8" s="350"/>
      <c r="AC8" s="347"/>
      <c r="AD8" s="347"/>
      <c r="AE8" s="347"/>
      <c r="AF8" s="347"/>
      <c r="AG8" s="341"/>
      <c r="AH8" s="344"/>
      <c r="AI8" s="344"/>
      <c r="AJ8" s="406"/>
    </row>
    <row r="9" spans="1:36" ht="85.35" customHeight="1" x14ac:dyDescent="0.25">
      <c r="A9" s="9"/>
      <c r="B9" s="350"/>
      <c r="C9" s="350"/>
      <c r="D9" s="350"/>
      <c r="E9" s="350"/>
      <c r="F9" s="350"/>
      <c r="G9" s="350"/>
      <c r="H9" s="350"/>
      <c r="I9" s="350"/>
      <c r="J9" s="34" t="s">
        <v>169</v>
      </c>
      <c r="K9" s="34" t="s">
        <v>170</v>
      </c>
      <c r="L9" s="34" t="s">
        <v>112</v>
      </c>
      <c r="M9" s="34">
        <v>500</v>
      </c>
      <c r="N9" s="350"/>
      <c r="O9" s="350"/>
      <c r="P9" s="347"/>
      <c r="Q9" s="347"/>
      <c r="R9" s="347"/>
      <c r="S9" s="347"/>
      <c r="T9" s="350"/>
      <c r="U9" s="350"/>
      <c r="V9" s="350"/>
      <c r="W9" s="350"/>
      <c r="X9" s="350"/>
      <c r="Y9" s="350"/>
      <c r="Z9" s="350"/>
      <c r="AA9" s="341"/>
      <c r="AB9" s="350"/>
      <c r="AC9" s="347"/>
      <c r="AD9" s="347"/>
      <c r="AE9" s="347"/>
      <c r="AF9" s="347"/>
      <c r="AG9" s="341"/>
      <c r="AH9" s="344"/>
      <c r="AI9" s="344"/>
      <c r="AJ9" s="406"/>
    </row>
    <row r="10" spans="1:36" ht="83.1" customHeight="1" thickBot="1" x14ac:dyDescent="0.3">
      <c r="A10" s="14"/>
      <c r="B10" s="351"/>
      <c r="C10" s="351"/>
      <c r="D10" s="350"/>
      <c r="E10" s="350"/>
      <c r="F10" s="351"/>
      <c r="G10" s="350"/>
      <c r="H10" s="351"/>
      <c r="I10" s="351"/>
      <c r="J10" s="34" t="s">
        <v>171</v>
      </c>
      <c r="K10" s="34" t="s">
        <v>172</v>
      </c>
      <c r="L10" s="34" t="s">
        <v>173</v>
      </c>
      <c r="M10" s="34">
        <v>1920</v>
      </c>
      <c r="N10" s="350"/>
      <c r="O10" s="351"/>
      <c r="P10" s="347"/>
      <c r="Q10" s="347"/>
      <c r="R10" s="347"/>
      <c r="S10" s="347"/>
      <c r="T10" s="351"/>
      <c r="U10" s="351"/>
      <c r="V10" s="351"/>
      <c r="W10" s="351"/>
      <c r="X10" s="351"/>
      <c r="Y10" s="351"/>
      <c r="Z10" s="351"/>
      <c r="AA10" s="342"/>
      <c r="AB10" s="351"/>
      <c r="AC10" s="348"/>
      <c r="AD10" s="348"/>
      <c r="AE10" s="348"/>
      <c r="AF10" s="348"/>
      <c r="AG10" s="342"/>
      <c r="AH10" s="345"/>
      <c r="AI10" s="345"/>
      <c r="AJ10" s="407"/>
    </row>
    <row r="11" spans="1:36" ht="74.099999999999994" customHeight="1" x14ac:dyDescent="0.25">
      <c r="A11" s="1"/>
      <c r="B11" s="349" t="s">
        <v>174</v>
      </c>
      <c r="C11" s="349" t="s">
        <v>175</v>
      </c>
      <c r="D11" s="350"/>
      <c r="E11" s="350"/>
      <c r="F11" s="349" t="s">
        <v>176</v>
      </c>
      <c r="G11" s="350"/>
      <c r="H11" s="349" t="s">
        <v>80</v>
      </c>
      <c r="I11" s="349" t="s">
        <v>154</v>
      </c>
      <c r="J11" s="34" t="s">
        <v>155</v>
      </c>
      <c r="K11" s="34" t="s">
        <v>156</v>
      </c>
      <c r="L11" s="34" t="s">
        <v>157</v>
      </c>
      <c r="M11" s="34">
        <v>27</v>
      </c>
      <c r="N11" s="350"/>
      <c r="O11" s="349" t="s">
        <v>177</v>
      </c>
      <c r="P11" s="347"/>
      <c r="Q11" s="347"/>
      <c r="R11" s="347"/>
      <c r="S11" s="347"/>
      <c r="T11" s="349" t="s">
        <v>178</v>
      </c>
      <c r="U11" s="349" t="s">
        <v>178</v>
      </c>
      <c r="V11" s="349" t="s">
        <v>179</v>
      </c>
      <c r="W11" s="349" t="s">
        <v>162</v>
      </c>
      <c r="X11" s="349" t="s">
        <v>162</v>
      </c>
      <c r="Y11" s="349" t="s">
        <v>162</v>
      </c>
      <c r="Z11" s="349" t="s">
        <v>162</v>
      </c>
      <c r="AA11" s="340" t="s">
        <v>162</v>
      </c>
      <c r="AB11" s="402" t="s">
        <v>180</v>
      </c>
      <c r="AC11" s="352" t="s">
        <v>163</v>
      </c>
      <c r="AD11" s="352" t="s">
        <v>162</v>
      </c>
      <c r="AE11" s="352" t="s">
        <v>162</v>
      </c>
      <c r="AF11" s="352" t="s">
        <v>178</v>
      </c>
      <c r="AG11" s="352" t="s">
        <v>162</v>
      </c>
      <c r="AH11" s="394" t="s">
        <v>181</v>
      </c>
      <c r="AI11" s="394" t="s">
        <v>437</v>
      </c>
      <c r="AJ11" s="346">
        <v>45527</v>
      </c>
    </row>
    <row r="12" spans="1:36" ht="72" customHeight="1" x14ac:dyDescent="0.25">
      <c r="A12" s="1"/>
      <c r="B12" s="350"/>
      <c r="C12" s="350"/>
      <c r="D12" s="350"/>
      <c r="E12" s="350"/>
      <c r="F12" s="350"/>
      <c r="G12" s="350"/>
      <c r="H12" s="350"/>
      <c r="I12" s="350"/>
      <c r="J12" s="34" t="s">
        <v>164</v>
      </c>
      <c r="K12" s="34" t="s">
        <v>165</v>
      </c>
      <c r="L12" s="34" t="s">
        <v>166</v>
      </c>
      <c r="M12" s="34">
        <v>1161</v>
      </c>
      <c r="N12" s="350"/>
      <c r="O12" s="350"/>
      <c r="P12" s="347"/>
      <c r="Q12" s="347"/>
      <c r="R12" s="347"/>
      <c r="S12" s="347"/>
      <c r="T12" s="350"/>
      <c r="U12" s="350"/>
      <c r="V12" s="350"/>
      <c r="W12" s="350"/>
      <c r="X12" s="350"/>
      <c r="Y12" s="350"/>
      <c r="Z12" s="350"/>
      <c r="AA12" s="341"/>
      <c r="AB12" s="403"/>
      <c r="AC12" s="347"/>
      <c r="AD12" s="347"/>
      <c r="AE12" s="347"/>
      <c r="AF12" s="347"/>
      <c r="AG12" s="347"/>
      <c r="AH12" s="395"/>
      <c r="AI12" s="395"/>
      <c r="AJ12" s="397"/>
    </row>
    <row r="13" spans="1:36" ht="69.599999999999994" customHeight="1" x14ac:dyDescent="0.25">
      <c r="A13" s="1"/>
      <c r="B13" s="350"/>
      <c r="C13" s="350"/>
      <c r="D13" s="350"/>
      <c r="E13" s="350"/>
      <c r="F13" s="350"/>
      <c r="G13" s="350"/>
      <c r="H13" s="350"/>
      <c r="I13" s="350"/>
      <c r="J13" s="34" t="s">
        <v>167</v>
      </c>
      <c r="K13" s="34" t="s">
        <v>168</v>
      </c>
      <c r="L13" s="34" t="s">
        <v>112</v>
      </c>
      <c r="M13" s="34">
        <v>2121</v>
      </c>
      <c r="N13" s="350"/>
      <c r="O13" s="350"/>
      <c r="P13" s="347"/>
      <c r="Q13" s="347"/>
      <c r="R13" s="347"/>
      <c r="S13" s="347"/>
      <c r="T13" s="350"/>
      <c r="U13" s="350"/>
      <c r="V13" s="350"/>
      <c r="W13" s="350"/>
      <c r="X13" s="350"/>
      <c r="Y13" s="350"/>
      <c r="Z13" s="350"/>
      <c r="AA13" s="341"/>
      <c r="AB13" s="403"/>
      <c r="AC13" s="347"/>
      <c r="AD13" s="347"/>
      <c r="AE13" s="347"/>
      <c r="AF13" s="347"/>
      <c r="AG13" s="347"/>
      <c r="AH13" s="395"/>
      <c r="AI13" s="395"/>
      <c r="AJ13" s="397"/>
    </row>
    <row r="14" spans="1:36" ht="77.849999999999994" customHeight="1" x14ac:dyDescent="0.25">
      <c r="A14" s="1"/>
      <c r="B14" s="350"/>
      <c r="C14" s="350"/>
      <c r="D14" s="350"/>
      <c r="E14" s="350"/>
      <c r="F14" s="350"/>
      <c r="G14" s="350"/>
      <c r="H14" s="350"/>
      <c r="I14" s="350"/>
      <c r="J14" s="34" t="s">
        <v>169</v>
      </c>
      <c r="K14" s="34" t="s">
        <v>170</v>
      </c>
      <c r="L14" s="34" t="s">
        <v>112</v>
      </c>
      <c r="M14" s="34">
        <v>1176</v>
      </c>
      <c r="N14" s="350"/>
      <c r="O14" s="350"/>
      <c r="P14" s="347"/>
      <c r="Q14" s="347"/>
      <c r="R14" s="347"/>
      <c r="S14" s="347"/>
      <c r="T14" s="350"/>
      <c r="U14" s="350"/>
      <c r="V14" s="350"/>
      <c r="W14" s="350"/>
      <c r="X14" s="350"/>
      <c r="Y14" s="350"/>
      <c r="Z14" s="350"/>
      <c r="AA14" s="341"/>
      <c r="AB14" s="403"/>
      <c r="AC14" s="347"/>
      <c r="AD14" s="347"/>
      <c r="AE14" s="347"/>
      <c r="AF14" s="347"/>
      <c r="AG14" s="347"/>
      <c r="AH14" s="395"/>
      <c r="AI14" s="395"/>
      <c r="AJ14" s="397"/>
    </row>
    <row r="15" spans="1:36" ht="78.599999999999994" customHeight="1" x14ac:dyDescent="0.25">
      <c r="B15" s="351"/>
      <c r="C15" s="351"/>
      <c r="D15" s="350"/>
      <c r="E15" s="350"/>
      <c r="F15" s="351"/>
      <c r="G15" s="350"/>
      <c r="H15" s="351"/>
      <c r="I15" s="351"/>
      <c r="J15" s="34" t="s">
        <v>171</v>
      </c>
      <c r="K15" s="34" t="s">
        <v>172</v>
      </c>
      <c r="L15" s="34" t="s">
        <v>173</v>
      </c>
      <c r="M15" s="34">
        <v>893</v>
      </c>
      <c r="N15" s="350"/>
      <c r="O15" s="351"/>
      <c r="P15" s="347"/>
      <c r="Q15" s="347"/>
      <c r="R15" s="347"/>
      <c r="S15" s="347"/>
      <c r="T15" s="351"/>
      <c r="U15" s="351"/>
      <c r="V15" s="351"/>
      <c r="W15" s="351"/>
      <c r="X15" s="351"/>
      <c r="Y15" s="351"/>
      <c r="Z15" s="351"/>
      <c r="AA15" s="342"/>
      <c r="AB15" s="404"/>
      <c r="AC15" s="348"/>
      <c r="AD15" s="348"/>
      <c r="AE15" s="348"/>
      <c r="AF15" s="348"/>
      <c r="AG15" s="348"/>
      <c r="AH15" s="396"/>
      <c r="AI15" s="396"/>
      <c r="AJ15" s="398"/>
    </row>
    <row r="16" spans="1:36" ht="98.1" customHeight="1" x14ac:dyDescent="0.25">
      <c r="B16" s="349" t="s">
        <v>183</v>
      </c>
      <c r="C16" s="349" t="s">
        <v>184</v>
      </c>
      <c r="D16" s="350"/>
      <c r="E16" s="350"/>
      <c r="F16" s="349" t="s">
        <v>184</v>
      </c>
      <c r="G16" s="350"/>
      <c r="H16" s="349" t="s">
        <v>80</v>
      </c>
      <c r="I16" s="349" t="s">
        <v>154</v>
      </c>
      <c r="J16" s="34" t="s">
        <v>185</v>
      </c>
      <c r="K16" s="34" t="s">
        <v>186</v>
      </c>
      <c r="L16" s="34" t="s">
        <v>157</v>
      </c>
      <c r="M16" s="34">
        <v>2.7530000000000001</v>
      </c>
      <c r="N16" s="350"/>
      <c r="O16" s="349" t="s">
        <v>187</v>
      </c>
      <c r="P16" s="347"/>
      <c r="Q16" s="347"/>
      <c r="R16" s="347"/>
      <c r="S16" s="347"/>
      <c r="T16" s="349" t="s">
        <v>188</v>
      </c>
      <c r="U16" s="349" t="s">
        <v>188</v>
      </c>
      <c r="V16" s="349" t="s">
        <v>188</v>
      </c>
      <c r="W16" s="349" t="s">
        <v>162</v>
      </c>
      <c r="X16" s="349" t="s">
        <v>162</v>
      </c>
      <c r="Y16" s="349" t="s">
        <v>162</v>
      </c>
      <c r="Z16" s="349" t="s">
        <v>162</v>
      </c>
      <c r="AA16" s="340" t="s">
        <v>162</v>
      </c>
      <c r="AB16" s="349" t="s">
        <v>188</v>
      </c>
      <c r="AC16" s="352" t="s">
        <v>163</v>
      </c>
      <c r="AD16" s="352" t="s">
        <v>162</v>
      </c>
      <c r="AE16" s="352" t="s">
        <v>162</v>
      </c>
      <c r="AF16" s="352" t="s">
        <v>188</v>
      </c>
      <c r="AG16" s="352" t="s">
        <v>162</v>
      </c>
      <c r="AH16" s="399" t="s">
        <v>108</v>
      </c>
      <c r="AI16" s="399" t="s">
        <v>109</v>
      </c>
      <c r="AJ16" s="346" t="s">
        <v>600</v>
      </c>
    </row>
    <row r="17" spans="2:36" ht="74.849999999999994" customHeight="1" x14ac:dyDescent="0.25">
      <c r="B17" s="350"/>
      <c r="C17" s="350"/>
      <c r="D17" s="350"/>
      <c r="E17" s="350"/>
      <c r="F17" s="350"/>
      <c r="G17" s="350"/>
      <c r="H17" s="350"/>
      <c r="I17" s="350"/>
      <c r="J17" s="34" t="s">
        <v>155</v>
      </c>
      <c r="K17" s="34" t="s">
        <v>189</v>
      </c>
      <c r="L17" s="34" t="s">
        <v>157</v>
      </c>
      <c r="M17" s="34" t="s">
        <v>421</v>
      </c>
      <c r="N17" s="350"/>
      <c r="O17" s="350"/>
      <c r="P17" s="347"/>
      <c r="Q17" s="347"/>
      <c r="R17" s="347"/>
      <c r="S17" s="347"/>
      <c r="T17" s="350"/>
      <c r="U17" s="350"/>
      <c r="V17" s="350"/>
      <c r="W17" s="350"/>
      <c r="X17" s="350"/>
      <c r="Y17" s="350"/>
      <c r="Z17" s="350"/>
      <c r="AA17" s="341"/>
      <c r="AB17" s="350"/>
      <c r="AC17" s="347"/>
      <c r="AD17" s="347"/>
      <c r="AE17" s="347"/>
      <c r="AF17" s="347"/>
      <c r="AG17" s="347"/>
      <c r="AH17" s="400"/>
      <c r="AI17" s="400"/>
      <c r="AJ17" s="397"/>
    </row>
    <row r="18" spans="2:36" ht="69.599999999999994" customHeight="1" x14ac:dyDescent="0.25">
      <c r="B18" s="350"/>
      <c r="C18" s="350"/>
      <c r="D18" s="350"/>
      <c r="E18" s="350"/>
      <c r="F18" s="350"/>
      <c r="G18" s="350"/>
      <c r="H18" s="350"/>
      <c r="I18" s="350"/>
      <c r="J18" s="34" t="s">
        <v>164</v>
      </c>
      <c r="K18" s="34" t="s">
        <v>165</v>
      </c>
      <c r="L18" s="34" t="s">
        <v>166</v>
      </c>
      <c r="M18" s="34">
        <v>600</v>
      </c>
      <c r="N18" s="350"/>
      <c r="O18" s="350"/>
      <c r="P18" s="347"/>
      <c r="Q18" s="347"/>
      <c r="R18" s="347"/>
      <c r="S18" s="347"/>
      <c r="T18" s="350"/>
      <c r="U18" s="350"/>
      <c r="V18" s="350"/>
      <c r="W18" s="350"/>
      <c r="X18" s="350"/>
      <c r="Y18" s="350"/>
      <c r="Z18" s="350"/>
      <c r="AA18" s="341"/>
      <c r="AB18" s="350"/>
      <c r="AC18" s="347"/>
      <c r="AD18" s="347"/>
      <c r="AE18" s="347"/>
      <c r="AF18" s="347"/>
      <c r="AG18" s="347"/>
      <c r="AH18" s="400"/>
      <c r="AI18" s="400"/>
      <c r="AJ18" s="397"/>
    </row>
    <row r="19" spans="2:36" ht="71.849999999999994" customHeight="1" x14ac:dyDescent="0.25">
      <c r="B19" s="350"/>
      <c r="C19" s="350"/>
      <c r="D19" s="350"/>
      <c r="E19" s="350"/>
      <c r="F19" s="350"/>
      <c r="G19" s="350"/>
      <c r="H19" s="350"/>
      <c r="I19" s="350"/>
      <c r="J19" s="34" t="s">
        <v>167</v>
      </c>
      <c r="K19" s="34" t="s">
        <v>168</v>
      </c>
      <c r="L19" s="34" t="s">
        <v>112</v>
      </c>
      <c r="M19" s="34">
        <v>56</v>
      </c>
      <c r="N19" s="350"/>
      <c r="O19" s="350"/>
      <c r="P19" s="347"/>
      <c r="Q19" s="347"/>
      <c r="R19" s="347"/>
      <c r="S19" s="347"/>
      <c r="T19" s="350"/>
      <c r="U19" s="350"/>
      <c r="V19" s="350"/>
      <c r="W19" s="350"/>
      <c r="X19" s="350"/>
      <c r="Y19" s="350"/>
      <c r="Z19" s="350"/>
      <c r="AA19" s="341"/>
      <c r="AB19" s="350"/>
      <c r="AC19" s="347"/>
      <c r="AD19" s="347"/>
      <c r="AE19" s="347"/>
      <c r="AF19" s="347"/>
      <c r="AG19" s="347"/>
      <c r="AH19" s="400"/>
      <c r="AI19" s="400"/>
      <c r="AJ19" s="397"/>
    </row>
    <row r="20" spans="2:36" ht="80.099999999999994" customHeight="1" x14ac:dyDescent="0.25">
      <c r="B20" s="351"/>
      <c r="C20" s="351"/>
      <c r="D20" s="350"/>
      <c r="E20" s="350"/>
      <c r="F20" s="351"/>
      <c r="G20" s="350"/>
      <c r="H20" s="351"/>
      <c r="I20" s="351"/>
      <c r="J20" s="34" t="s">
        <v>169</v>
      </c>
      <c r="K20" s="34" t="s">
        <v>170</v>
      </c>
      <c r="L20" s="34" t="s">
        <v>112</v>
      </c>
      <c r="M20" s="34">
        <v>1045</v>
      </c>
      <c r="N20" s="350"/>
      <c r="O20" s="351"/>
      <c r="P20" s="347"/>
      <c r="Q20" s="347"/>
      <c r="R20" s="347"/>
      <c r="S20" s="347"/>
      <c r="T20" s="351"/>
      <c r="U20" s="351"/>
      <c r="V20" s="351"/>
      <c r="W20" s="351"/>
      <c r="X20" s="351"/>
      <c r="Y20" s="351"/>
      <c r="Z20" s="351"/>
      <c r="AA20" s="342"/>
      <c r="AB20" s="351"/>
      <c r="AC20" s="348"/>
      <c r="AD20" s="348"/>
      <c r="AE20" s="348"/>
      <c r="AF20" s="348"/>
      <c r="AG20" s="348"/>
      <c r="AH20" s="401"/>
      <c r="AI20" s="401"/>
      <c r="AJ20" s="398"/>
    </row>
    <row r="21" spans="2:36" ht="97.35" customHeight="1" x14ac:dyDescent="0.25">
      <c r="B21" s="349" t="s">
        <v>190</v>
      </c>
      <c r="C21" s="349" t="s">
        <v>191</v>
      </c>
      <c r="D21" s="350"/>
      <c r="E21" s="350"/>
      <c r="F21" s="349" t="s">
        <v>192</v>
      </c>
      <c r="G21" s="350"/>
      <c r="H21" s="349" t="s">
        <v>80</v>
      </c>
      <c r="I21" s="349" t="s">
        <v>154</v>
      </c>
      <c r="J21" s="34" t="s">
        <v>185</v>
      </c>
      <c r="K21" s="34" t="s">
        <v>186</v>
      </c>
      <c r="L21" s="34" t="s">
        <v>157</v>
      </c>
      <c r="M21" s="34">
        <v>4.3</v>
      </c>
      <c r="N21" s="350"/>
      <c r="O21" s="349" t="s">
        <v>193</v>
      </c>
      <c r="P21" s="347"/>
      <c r="Q21" s="347"/>
      <c r="R21" s="347"/>
      <c r="S21" s="347"/>
      <c r="T21" s="349" t="s">
        <v>194</v>
      </c>
      <c r="U21" s="349" t="s">
        <v>194</v>
      </c>
      <c r="V21" s="349" t="s">
        <v>194</v>
      </c>
      <c r="W21" s="349" t="s">
        <v>162</v>
      </c>
      <c r="X21" s="349" t="s">
        <v>162</v>
      </c>
      <c r="Y21" s="349" t="s">
        <v>162</v>
      </c>
      <c r="Z21" s="349" t="s">
        <v>162</v>
      </c>
      <c r="AA21" s="340" t="s">
        <v>162</v>
      </c>
      <c r="AB21" s="349">
        <v>4252930.33</v>
      </c>
      <c r="AC21" s="352" t="s">
        <v>163</v>
      </c>
      <c r="AD21" s="352" t="s">
        <v>162</v>
      </c>
      <c r="AE21" s="352" t="s">
        <v>162</v>
      </c>
      <c r="AF21" s="352" t="s">
        <v>194</v>
      </c>
      <c r="AG21" s="352" t="s">
        <v>162</v>
      </c>
      <c r="AH21" s="394" t="s">
        <v>195</v>
      </c>
      <c r="AI21" s="394" t="s">
        <v>196</v>
      </c>
      <c r="AJ21" s="390">
        <v>45624</v>
      </c>
    </row>
    <row r="22" spans="2:36" ht="77.849999999999994" customHeight="1" x14ac:dyDescent="0.25">
      <c r="B22" s="350"/>
      <c r="C22" s="350"/>
      <c r="D22" s="350"/>
      <c r="E22" s="350"/>
      <c r="F22" s="350"/>
      <c r="G22" s="350"/>
      <c r="H22" s="350"/>
      <c r="I22" s="350"/>
      <c r="J22" s="34" t="s">
        <v>155</v>
      </c>
      <c r="K22" s="34" t="s">
        <v>189</v>
      </c>
      <c r="L22" s="34" t="s">
        <v>157</v>
      </c>
      <c r="M22" s="34">
        <v>15.7</v>
      </c>
      <c r="N22" s="350"/>
      <c r="O22" s="350"/>
      <c r="P22" s="347"/>
      <c r="Q22" s="347"/>
      <c r="R22" s="347"/>
      <c r="S22" s="347"/>
      <c r="T22" s="350"/>
      <c r="U22" s="350"/>
      <c r="V22" s="350"/>
      <c r="W22" s="350"/>
      <c r="X22" s="350"/>
      <c r="Y22" s="350"/>
      <c r="Z22" s="350"/>
      <c r="AA22" s="341"/>
      <c r="AB22" s="350"/>
      <c r="AC22" s="347"/>
      <c r="AD22" s="347"/>
      <c r="AE22" s="347"/>
      <c r="AF22" s="347"/>
      <c r="AG22" s="347"/>
      <c r="AH22" s="395"/>
      <c r="AI22" s="395"/>
      <c r="AJ22" s="391"/>
    </row>
    <row r="23" spans="2:36" ht="69.599999999999994" customHeight="1" x14ac:dyDescent="0.25">
      <c r="B23" s="350"/>
      <c r="C23" s="350"/>
      <c r="D23" s="350"/>
      <c r="E23" s="350"/>
      <c r="F23" s="350"/>
      <c r="G23" s="350"/>
      <c r="H23" s="350"/>
      <c r="I23" s="350"/>
      <c r="J23" s="34" t="s">
        <v>164</v>
      </c>
      <c r="K23" s="34" t="s">
        <v>165</v>
      </c>
      <c r="L23" s="34" t="s">
        <v>166</v>
      </c>
      <c r="M23" s="34">
        <v>719</v>
      </c>
      <c r="N23" s="350"/>
      <c r="O23" s="350"/>
      <c r="P23" s="347"/>
      <c r="Q23" s="347"/>
      <c r="R23" s="347"/>
      <c r="S23" s="347"/>
      <c r="T23" s="350"/>
      <c r="U23" s="350"/>
      <c r="V23" s="350"/>
      <c r="W23" s="350"/>
      <c r="X23" s="350"/>
      <c r="Y23" s="350"/>
      <c r="Z23" s="350"/>
      <c r="AA23" s="341"/>
      <c r="AB23" s="350"/>
      <c r="AC23" s="347"/>
      <c r="AD23" s="347"/>
      <c r="AE23" s="347"/>
      <c r="AF23" s="347"/>
      <c r="AG23" s="347"/>
      <c r="AH23" s="395"/>
      <c r="AI23" s="395"/>
      <c r="AJ23" s="391"/>
    </row>
    <row r="24" spans="2:36" ht="70.349999999999994" customHeight="1" x14ac:dyDescent="0.25">
      <c r="B24" s="350"/>
      <c r="C24" s="350"/>
      <c r="D24" s="350"/>
      <c r="E24" s="350"/>
      <c r="F24" s="350"/>
      <c r="G24" s="350"/>
      <c r="H24" s="350"/>
      <c r="I24" s="350"/>
      <c r="J24" s="34" t="s">
        <v>167</v>
      </c>
      <c r="K24" s="34" t="s">
        <v>168</v>
      </c>
      <c r="L24" s="34" t="s">
        <v>112</v>
      </c>
      <c r="M24" s="34">
        <v>210</v>
      </c>
      <c r="N24" s="350"/>
      <c r="O24" s="350"/>
      <c r="P24" s="347"/>
      <c r="Q24" s="347"/>
      <c r="R24" s="347"/>
      <c r="S24" s="347"/>
      <c r="T24" s="350"/>
      <c r="U24" s="350"/>
      <c r="V24" s="350"/>
      <c r="W24" s="350"/>
      <c r="X24" s="350"/>
      <c r="Y24" s="350"/>
      <c r="Z24" s="350"/>
      <c r="AA24" s="341"/>
      <c r="AB24" s="350"/>
      <c r="AC24" s="347"/>
      <c r="AD24" s="347"/>
      <c r="AE24" s="347"/>
      <c r="AF24" s="347"/>
      <c r="AG24" s="347"/>
      <c r="AH24" s="395"/>
      <c r="AI24" s="395"/>
      <c r="AJ24" s="392"/>
    </row>
    <row r="25" spans="2:36" ht="84" customHeight="1" x14ac:dyDescent="0.25">
      <c r="B25" s="350"/>
      <c r="C25" s="350"/>
      <c r="D25" s="350"/>
      <c r="E25" s="350"/>
      <c r="F25" s="350"/>
      <c r="G25" s="350"/>
      <c r="H25" s="350"/>
      <c r="I25" s="350"/>
      <c r="J25" s="34" t="s">
        <v>169</v>
      </c>
      <c r="K25" s="34" t="s">
        <v>170</v>
      </c>
      <c r="L25" s="34" t="s">
        <v>112</v>
      </c>
      <c r="M25" s="34">
        <v>902</v>
      </c>
      <c r="N25" s="350"/>
      <c r="O25" s="350"/>
      <c r="P25" s="347"/>
      <c r="Q25" s="347"/>
      <c r="R25" s="347"/>
      <c r="S25" s="347"/>
      <c r="T25" s="350"/>
      <c r="U25" s="350"/>
      <c r="V25" s="350"/>
      <c r="W25" s="350"/>
      <c r="X25" s="350"/>
      <c r="Y25" s="350"/>
      <c r="Z25" s="350"/>
      <c r="AA25" s="341"/>
      <c r="AB25" s="350"/>
      <c r="AC25" s="347"/>
      <c r="AD25" s="347"/>
      <c r="AE25" s="347"/>
      <c r="AF25" s="347"/>
      <c r="AG25" s="347"/>
      <c r="AH25" s="395"/>
      <c r="AI25" s="395"/>
      <c r="AJ25" s="392"/>
    </row>
    <row r="26" spans="2:36" ht="83.85" customHeight="1" x14ac:dyDescent="0.25">
      <c r="B26" s="351"/>
      <c r="C26" s="351"/>
      <c r="D26" s="351"/>
      <c r="E26" s="351"/>
      <c r="F26" s="351"/>
      <c r="G26" s="351"/>
      <c r="H26" s="351"/>
      <c r="I26" s="351"/>
      <c r="J26" s="34" t="s">
        <v>171</v>
      </c>
      <c r="K26" s="34" t="s">
        <v>172</v>
      </c>
      <c r="L26" s="34" t="s">
        <v>173</v>
      </c>
      <c r="M26" s="34">
        <v>60</v>
      </c>
      <c r="N26" s="351"/>
      <c r="O26" s="351"/>
      <c r="P26" s="348"/>
      <c r="Q26" s="348"/>
      <c r="R26" s="348"/>
      <c r="S26" s="348"/>
      <c r="T26" s="351"/>
      <c r="U26" s="351"/>
      <c r="V26" s="351"/>
      <c r="W26" s="351"/>
      <c r="X26" s="351"/>
      <c r="Y26" s="351"/>
      <c r="Z26" s="351"/>
      <c r="AA26" s="342"/>
      <c r="AB26" s="351"/>
      <c r="AC26" s="348"/>
      <c r="AD26" s="348"/>
      <c r="AE26" s="348"/>
      <c r="AF26" s="348"/>
      <c r="AG26" s="348"/>
      <c r="AH26" s="396"/>
      <c r="AI26" s="396"/>
      <c r="AJ26" s="393"/>
    </row>
    <row r="27" spans="2:36" ht="63.75" x14ac:dyDescent="0.25">
      <c r="B27" s="369" t="s">
        <v>279</v>
      </c>
      <c r="C27" s="387" t="s">
        <v>280</v>
      </c>
      <c r="D27" s="387" t="s">
        <v>281</v>
      </c>
      <c r="E27" s="387" t="s">
        <v>282</v>
      </c>
      <c r="F27" s="387" t="s">
        <v>280</v>
      </c>
      <c r="G27" s="387" t="s">
        <v>283</v>
      </c>
      <c r="H27" s="387" t="s">
        <v>80</v>
      </c>
      <c r="I27" s="387" t="s">
        <v>80</v>
      </c>
      <c r="J27" s="56" t="s">
        <v>284</v>
      </c>
      <c r="K27" s="56" t="s">
        <v>285</v>
      </c>
      <c r="L27" s="56" t="s">
        <v>286</v>
      </c>
      <c r="M27" s="57">
        <v>2132232</v>
      </c>
      <c r="N27" s="387" t="s">
        <v>158</v>
      </c>
      <c r="O27" s="387" t="s">
        <v>287</v>
      </c>
      <c r="P27" s="369" t="s">
        <v>160</v>
      </c>
      <c r="Q27" s="369" t="s">
        <v>86</v>
      </c>
      <c r="R27" s="369" t="s">
        <v>87</v>
      </c>
      <c r="S27" s="369" t="s">
        <v>133</v>
      </c>
      <c r="T27" s="381">
        <v>2120947.2000000002</v>
      </c>
      <c r="U27" s="381">
        <v>2120947.2000000002</v>
      </c>
      <c r="V27" s="381">
        <v>2120947.2000000002</v>
      </c>
      <c r="W27" s="381" t="s">
        <v>162</v>
      </c>
      <c r="X27" s="381" t="s">
        <v>162</v>
      </c>
      <c r="Y27" s="381" t="s">
        <v>162</v>
      </c>
      <c r="Z27" s="381" t="s">
        <v>162</v>
      </c>
      <c r="AA27" s="378" t="s">
        <v>162</v>
      </c>
      <c r="AB27" s="381">
        <v>374284.79999999999</v>
      </c>
      <c r="AC27" s="384" t="s">
        <v>163</v>
      </c>
      <c r="AD27" s="384" t="s">
        <v>162</v>
      </c>
      <c r="AE27" s="384" t="s">
        <v>162</v>
      </c>
      <c r="AF27" s="384">
        <v>2120947.2000000002</v>
      </c>
      <c r="AG27" s="369" t="s">
        <v>162</v>
      </c>
      <c r="AH27" s="372" t="s">
        <v>108</v>
      </c>
      <c r="AI27" s="372" t="s">
        <v>109</v>
      </c>
      <c r="AJ27" s="375">
        <v>45369</v>
      </c>
    </row>
    <row r="28" spans="2:36" ht="89.25" x14ac:dyDescent="0.25">
      <c r="B28" s="370"/>
      <c r="C28" s="388"/>
      <c r="D28" s="388"/>
      <c r="E28" s="388"/>
      <c r="F28" s="388"/>
      <c r="G28" s="388"/>
      <c r="H28" s="388"/>
      <c r="I28" s="388"/>
      <c r="J28" s="56" t="s">
        <v>288</v>
      </c>
      <c r="K28" s="56" t="s">
        <v>289</v>
      </c>
      <c r="L28" s="56" t="s">
        <v>117</v>
      </c>
      <c r="M28" s="56">
        <v>1</v>
      </c>
      <c r="N28" s="388"/>
      <c r="O28" s="388"/>
      <c r="P28" s="370"/>
      <c r="Q28" s="370"/>
      <c r="R28" s="370"/>
      <c r="S28" s="370"/>
      <c r="T28" s="382"/>
      <c r="U28" s="382"/>
      <c r="V28" s="382"/>
      <c r="W28" s="382"/>
      <c r="X28" s="382"/>
      <c r="Y28" s="382"/>
      <c r="Z28" s="382"/>
      <c r="AA28" s="379"/>
      <c r="AB28" s="382"/>
      <c r="AC28" s="385"/>
      <c r="AD28" s="385"/>
      <c r="AE28" s="385"/>
      <c r="AF28" s="385"/>
      <c r="AG28" s="370"/>
      <c r="AH28" s="373"/>
      <c r="AI28" s="373"/>
      <c r="AJ28" s="376"/>
    </row>
    <row r="29" spans="2:36" ht="51" x14ac:dyDescent="0.25">
      <c r="B29" s="371"/>
      <c r="C29" s="389"/>
      <c r="D29" s="389"/>
      <c r="E29" s="389"/>
      <c r="F29" s="389"/>
      <c r="G29" s="389"/>
      <c r="H29" s="389"/>
      <c r="I29" s="389"/>
      <c r="J29" s="56" t="s">
        <v>290</v>
      </c>
      <c r="K29" s="56" t="s">
        <v>291</v>
      </c>
      <c r="L29" s="56" t="s">
        <v>292</v>
      </c>
      <c r="M29" s="56">
        <v>2093</v>
      </c>
      <c r="N29" s="389"/>
      <c r="O29" s="389"/>
      <c r="P29" s="371"/>
      <c r="Q29" s="371"/>
      <c r="R29" s="371"/>
      <c r="S29" s="371"/>
      <c r="T29" s="383"/>
      <c r="U29" s="383"/>
      <c r="V29" s="383"/>
      <c r="W29" s="383"/>
      <c r="X29" s="383"/>
      <c r="Y29" s="383"/>
      <c r="Z29" s="383"/>
      <c r="AA29" s="380"/>
      <c r="AB29" s="383"/>
      <c r="AC29" s="386"/>
      <c r="AD29" s="386"/>
      <c r="AE29" s="386"/>
      <c r="AF29" s="386"/>
      <c r="AG29" s="371"/>
      <c r="AH29" s="374"/>
      <c r="AI29" s="374"/>
      <c r="AJ29" s="377"/>
    </row>
    <row r="30" spans="2:36" ht="76.5" x14ac:dyDescent="0.25">
      <c r="B30" s="367" t="s">
        <v>422</v>
      </c>
      <c r="C30" s="354" t="s">
        <v>423</v>
      </c>
      <c r="D30" s="354" t="s">
        <v>424</v>
      </c>
      <c r="E30" s="354" t="s">
        <v>425</v>
      </c>
      <c r="F30" s="354" t="s">
        <v>423</v>
      </c>
      <c r="G30" s="354" t="s">
        <v>426</v>
      </c>
      <c r="H30" s="354" t="s">
        <v>80</v>
      </c>
      <c r="I30" s="354" t="s">
        <v>80</v>
      </c>
      <c r="J30" s="154" t="s">
        <v>427</v>
      </c>
      <c r="K30" s="154" t="s">
        <v>428</v>
      </c>
      <c r="L30" s="154" t="s">
        <v>429</v>
      </c>
      <c r="M30" s="154">
        <v>1</v>
      </c>
      <c r="N30" s="354" t="s">
        <v>120</v>
      </c>
      <c r="O30" s="354" t="s">
        <v>430</v>
      </c>
      <c r="P30" s="354" t="s">
        <v>160</v>
      </c>
      <c r="Q30" s="354" t="s">
        <v>86</v>
      </c>
      <c r="R30" s="354" t="s">
        <v>87</v>
      </c>
      <c r="S30" s="354" t="s">
        <v>133</v>
      </c>
      <c r="T30" s="365">
        <v>300000</v>
      </c>
      <c r="U30" s="363">
        <v>300000</v>
      </c>
      <c r="V30" s="363">
        <v>300000</v>
      </c>
      <c r="W30" s="354" t="s">
        <v>162</v>
      </c>
      <c r="X30" s="354" t="s">
        <v>162</v>
      </c>
      <c r="Y30" s="354" t="s">
        <v>162</v>
      </c>
      <c r="Z30" s="354" t="s">
        <v>162</v>
      </c>
      <c r="AA30" s="354" t="s">
        <v>162</v>
      </c>
      <c r="AB30" s="358">
        <v>52941.18</v>
      </c>
      <c r="AC30" s="354" t="s">
        <v>163</v>
      </c>
      <c r="AD30" s="354" t="s">
        <v>162</v>
      </c>
      <c r="AE30" s="360" t="s">
        <v>162</v>
      </c>
      <c r="AF30" s="361">
        <v>300000</v>
      </c>
      <c r="AG30" s="354" t="s">
        <v>162</v>
      </c>
      <c r="AH30" s="356" t="s">
        <v>181</v>
      </c>
      <c r="AI30" s="356" t="s">
        <v>182</v>
      </c>
      <c r="AJ30" s="356" t="s">
        <v>537</v>
      </c>
    </row>
    <row r="31" spans="2:36" ht="89.25" x14ac:dyDescent="0.25">
      <c r="B31" s="368"/>
      <c r="C31" s="355"/>
      <c r="D31" s="355"/>
      <c r="E31" s="355"/>
      <c r="F31" s="355"/>
      <c r="G31" s="355"/>
      <c r="H31" s="355"/>
      <c r="I31" s="355"/>
      <c r="J31" s="154" t="s">
        <v>431</v>
      </c>
      <c r="K31" s="154" t="s">
        <v>432</v>
      </c>
      <c r="L31" s="154" t="s">
        <v>433</v>
      </c>
      <c r="M31" s="155">
        <v>1</v>
      </c>
      <c r="N31" s="355"/>
      <c r="O31" s="355"/>
      <c r="P31" s="355"/>
      <c r="Q31" s="355"/>
      <c r="R31" s="355"/>
      <c r="S31" s="355"/>
      <c r="T31" s="366"/>
      <c r="U31" s="364"/>
      <c r="V31" s="364"/>
      <c r="W31" s="355"/>
      <c r="X31" s="355"/>
      <c r="Y31" s="355"/>
      <c r="Z31" s="355"/>
      <c r="AA31" s="355"/>
      <c r="AB31" s="359"/>
      <c r="AC31" s="355"/>
      <c r="AD31" s="355"/>
      <c r="AE31" s="355"/>
      <c r="AF31" s="362"/>
      <c r="AG31" s="355"/>
      <c r="AH31" s="357"/>
      <c r="AI31" s="357"/>
      <c r="AJ31" s="357"/>
    </row>
    <row r="32" spans="2:36" ht="76.5" x14ac:dyDescent="0.25">
      <c r="B32" s="367" t="s">
        <v>434</v>
      </c>
      <c r="C32" s="354" t="s">
        <v>435</v>
      </c>
      <c r="D32" s="354" t="s">
        <v>424</v>
      </c>
      <c r="E32" s="354" t="s">
        <v>425</v>
      </c>
      <c r="F32" s="354" t="s">
        <v>435</v>
      </c>
      <c r="G32" s="354" t="s">
        <v>426</v>
      </c>
      <c r="H32" s="354" t="s">
        <v>80</v>
      </c>
      <c r="I32" s="354" t="s">
        <v>80</v>
      </c>
      <c r="J32" s="154" t="s">
        <v>427</v>
      </c>
      <c r="K32" s="154" t="s">
        <v>428</v>
      </c>
      <c r="L32" s="154" t="s">
        <v>429</v>
      </c>
      <c r="M32" s="154">
        <v>1</v>
      </c>
      <c r="N32" s="354" t="s">
        <v>120</v>
      </c>
      <c r="O32" s="354" t="s">
        <v>436</v>
      </c>
      <c r="P32" s="354" t="s">
        <v>160</v>
      </c>
      <c r="Q32" s="354" t="s">
        <v>86</v>
      </c>
      <c r="R32" s="354" t="s">
        <v>87</v>
      </c>
      <c r="S32" s="354" t="s">
        <v>133</v>
      </c>
      <c r="T32" s="365">
        <v>60000</v>
      </c>
      <c r="U32" s="363">
        <v>60000</v>
      </c>
      <c r="V32" s="363">
        <v>60000</v>
      </c>
      <c r="W32" s="354" t="s">
        <v>162</v>
      </c>
      <c r="X32" s="354" t="s">
        <v>162</v>
      </c>
      <c r="Y32" s="354" t="s">
        <v>162</v>
      </c>
      <c r="Z32" s="354" t="s">
        <v>162</v>
      </c>
      <c r="AA32" s="354" t="s">
        <v>162</v>
      </c>
      <c r="AB32" s="358">
        <v>10588.24</v>
      </c>
      <c r="AC32" s="354" t="s">
        <v>163</v>
      </c>
      <c r="AD32" s="354" t="s">
        <v>162</v>
      </c>
      <c r="AE32" s="360" t="s">
        <v>162</v>
      </c>
      <c r="AF32" s="361">
        <v>60000</v>
      </c>
      <c r="AG32" s="354" t="s">
        <v>162</v>
      </c>
      <c r="AH32" s="356" t="s">
        <v>410</v>
      </c>
      <c r="AI32" s="356" t="s">
        <v>437</v>
      </c>
      <c r="AJ32" s="356" t="s">
        <v>617</v>
      </c>
    </row>
    <row r="33" spans="2:36" ht="89.25" x14ac:dyDescent="0.25">
      <c r="B33" s="368"/>
      <c r="C33" s="355"/>
      <c r="D33" s="355"/>
      <c r="E33" s="355"/>
      <c r="F33" s="355"/>
      <c r="G33" s="355"/>
      <c r="H33" s="355"/>
      <c r="I33" s="355"/>
      <c r="J33" s="154" t="s">
        <v>431</v>
      </c>
      <c r="K33" s="154" t="s">
        <v>432</v>
      </c>
      <c r="L33" s="154" t="s">
        <v>433</v>
      </c>
      <c r="M33" s="155">
        <v>1</v>
      </c>
      <c r="N33" s="355"/>
      <c r="O33" s="355"/>
      <c r="P33" s="355"/>
      <c r="Q33" s="355"/>
      <c r="R33" s="355"/>
      <c r="S33" s="355"/>
      <c r="T33" s="366"/>
      <c r="U33" s="364"/>
      <c r="V33" s="364"/>
      <c r="W33" s="355"/>
      <c r="X33" s="355"/>
      <c r="Y33" s="355"/>
      <c r="Z33" s="355"/>
      <c r="AA33" s="355"/>
      <c r="AB33" s="359"/>
      <c r="AC33" s="355"/>
      <c r="AD33" s="355"/>
      <c r="AE33" s="355"/>
      <c r="AF33" s="362"/>
      <c r="AG33" s="355"/>
      <c r="AH33" s="357"/>
      <c r="AI33" s="357"/>
      <c r="AJ33" s="357"/>
    </row>
    <row r="34" spans="2:36" ht="76.5" x14ac:dyDescent="0.25">
      <c r="B34" s="367" t="s">
        <v>438</v>
      </c>
      <c r="C34" s="354" t="s">
        <v>439</v>
      </c>
      <c r="D34" s="354" t="s">
        <v>424</v>
      </c>
      <c r="E34" s="354" t="s">
        <v>425</v>
      </c>
      <c r="F34" s="354" t="s">
        <v>439</v>
      </c>
      <c r="G34" s="354" t="s">
        <v>426</v>
      </c>
      <c r="H34" s="354" t="s">
        <v>80</v>
      </c>
      <c r="I34" s="354" t="s">
        <v>80</v>
      </c>
      <c r="J34" s="154" t="s">
        <v>427</v>
      </c>
      <c r="K34" s="154" t="s">
        <v>428</v>
      </c>
      <c r="L34" s="154" t="s">
        <v>429</v>
      </c>
      <c r="M34" s="154">
        <v>1</v>
      </c>
      <c r="N34" s="354" t="s">
        <v>120</v>
      </c>
      <c r="O34" s="354" t="s">
        <v>440</v>
      </c>
      <c r="P34" s="354" t="s">
        <v>160</v>
      </c>
      <c r="Q34" s="354" t="s">
        <v>86</v>
      </c>
      <c r="R34" s="354" t="s">
        <v>87</v>
      </c>
      <c r="S34" s="354" t="s">
        <v>133</v>
      </c>
      <c r="T34" s="365">
        <v>212500</v>
      </c>
      <c r="U34" s="363">
        <v>212500</v>
      </c>
      <c r="V34" s="363">
        <v>212500</v>
      </c>
      <c r="W34" s="354" t="s">
        <v>162</v>
      </c>
      <c r="X34" s="354" t="s">
        <v>162</v>
      </c>
      <c r="Y34" s="354" t="s">
        <v>162</v>
      </c>
      <c r="Z34" s="354" t="s">
        <v>162</v>
      </c>
      <c r="AA34" s="354" t="s">
        <v>162</v>
      </c>
      <c r="AB34" s="358" t="s">
        <v>441</v>
      </c>
      <c r="AC34" s="354" t="s">
        <v>163</v>
      </c>
      <c r="AD34" s="354" t="s">
        <v>162</v>
      </c>
      <c r="AE34" s="360" t="s">
        <v>162</v>
      </c>
      <c r="AF34" s="361">
        <v>212500</v>
      </c>
      <c r="AG34" s="354" t="s">
        <v>162</v>
      </c>
      <c r="AH34" s="356" t="s">
        <v>181</v>
      </c>
      <c r="AI34" s="356" t="s">
        <v>182</v>
      </c>
      <c r="AJ34" s="356" t="s">
        <v>538</v>
      </c>
    </row>
    <row r="35" spans="2:36" ht="89.25" x14ac:dyDescent="0.25">
      <c r="B35" s="368"/>
      <c r="C35" s="355"/>
      <c r="D35" s="355"/>
      <c r="E35" s="355"/>
      <c r="F35" s="355"/>
      <c r="G35" s="355"/>
      <c r="H35" s="355"/>
      <c r="I35" s="355"/>
      <c r="J35" s="154" t="s">
        <v>431</v>
      </c>
      <c r="K35" s="154" t="s">
        <v>432</v>
      </c>
      <c r="L35" s="154" t="s">
        <v>433</v>
      </c>
      <c r="M35" s="155">
        <v>1</v>
      </c>
      <c r="N35" s="355"/>
      <c r="O35" s="355"/>
      <c r="P35" s="355"/>
      <c r="Q35" s="355"/>
      <c r="R35" s="355"/>
      <c r="S35" s="355"/>
      <c r="T35" s="366"/>
      <c r="U35" s="364"/>
      <c r="V35" s="364"/>
      <c r="W35" s="355"/>
      <c r="X35" s="355"/>
      <c r="Y35" s="355"/>
      <c r="Z35" s="355"/>
      <c r="AA35" s="355"/>
      <c r="AB35" s="359"/>
      <c r="AC35" s="355"/>
      <c r="AD35" s="355"/>
      <c r="AE35" s="355"/>
      <c r="AF35" s="362"/>
      <c r="AG35" s="355"/>
      <c r="AH35" s="357"/>
      <c r="AI35" s="357"/>
      <c r="AJ35" s="357"/>
    </row>
    <row r="36" spans="2:36" ht="76.5" x14ac:dyDescent="0.25">
      <c r="B36" s="367" t="s">
        <v>539</v>
      </c>
      <c r="C36" s="354" t="s">
        <v>540</v>
      </c>
      <c r="D36" s="354" t="s">
        <v>541</v>
      </c>
      <c r="E36" s="354" t="s">
        <v>542</v>
      </c>
      <c r="F36" s="354" t="s">
        <v>540</v>
      </c>
      <c r="G36" s="354" t="s">
        <v>543</v>
      </c>
      <c r="H36" s="354" t="s">
        <v>80</v>
      </c>
      <c r="I36" s="354" t="s">
        <v>80</v>
      </c>
      <c r="J36" s="154" t="s">
        <v>544</v>
      </c>
      <c r="K36" s="154" t="s">
        <v>545</v>
      </c>
      <c r="L36" s="154" t="s">
        <v>112</v>
      </c>
      <c r="M36" s="155">
        <v>10000</v>
      </c>
      <c r="N36" s="354" t="s">
        <v>120</v>
      </c>
      <c r="O36" s="354" t="s">
        <v>440</v>
      </c>
      <c r="P36" s="354" t="s">
        <v>160</v>
      </c>
      <c r="Q36" s="354" t="s">
        <v>86</v>
      </c>
      <c r="R36" s="354" t="s">
        <v>87</v>
      </c>
      <c r="S36" s="354" t="s">
        <v>133</v>
      </c>
      <c r="T36" s="365">
        <v>3074030</v>
      </c>
      <c r="U36" s="363">
        <v>3074030</v>
      </c>
      <c r="V36" s="363">
        <v>3074030</v>
      </c>
      <c r="W36" s="354" t="s">
        <v>162</v>
      </c>
      <c r="X36" s="354" t="s">
        <v>162</v>
      </c>
      <c r="Y36" s="354" t="s">
        <v>162</v>
      </c>
      <c r="Z36" s="354" t="s">
        <v>162</v>
      </c>
      <c r="AA36" s="354" t="s">
        <v>162</v>
      </c>
      <c r="AB36" s="358">
        <v>542476</v>
      </c>
      <c r="AC36" s="354" t="s">
        <v>163</v>
      </c>
      <c r="AD36" s="354" t="s">
        <v>162</v>
      </c>
      <c r="AE36" s="360" t="s">
        <v>162</v>
      </c>
      <c r="AF36" s="361">
        <v>3074030</v>
      </c>
      <c r="AG36" s="354" t="s">
        <v>162</v>
      </c>
      <c r="AH36" s="356" t="s">
        <v>195</v>
      </c>
      <c r="AI36" s="356" t="s">
        <v>303</v>
      </c>
      <c r="AJ36" s="356" t="s">
        <v>593</v>
      </c>
    </row>
    <row r="37" spans="2:36" ht="102" x14ac:dyDescent="0.25">
      <c r="B37" s="368"/>
      <c r="C37" s="355"/>
      <c r="D37" s="355"/>
      <c r="E37" s="355"/>
      <c r="F37" s="355"/>
      <c r="G37" s="355"/>
      <c r="H37" s="355"/>
      <c r="I37" s="355"/>
      <c r="J37" s="154" t="s">
        <v>546</v>
      </c>
      <c r="K37" s="154" t="s">
        <v>547</v>
      </c>
      <c r="L37" s="154" t="s">
        <v>366</v>
      </c>
      <c r="M37" s="155">
        <v>32</v>
      </c>
      <c r="N37" s="355"/>
      <c r="O37" s="355"/>
      <c r="P37" s="355"/>
      <c r="Q37" s="355"/>
      <c r="R37" s="355"/>
      <c r="S37" s="355"/>
      <c r="T37" s="366"/>
      <c r="U37" s="364"/>
      <c r="V37" s="364"/>
      <c r="W37" s="355"/>
      <c r="X37" s="355"/>
      <c r="Y37" s="355"/>
      <c r="Z37" s="355"/>
      <c r="AA37" s="355"/>
      <c r="AB37" s="359"/>
      <c r="AC37" s="355"/>
      <c r="AD37" s="355"/>
      <c r="AE37" s="355"/>
      <c r="AF37" s="362"/>
      <c r="AG37" s="355"/>
      <c r="AH37" s="357"/>
      <c r="AI37" s="357"/>
      <c r="AJ37" s="357"/>
    </row>
    <row r="38" spans="2:36" ht="60" x14ac:dyDescent="0.25">
      <c r="B38" s="349" t="s">
        <v>601</v>
      </c>
      <c r="C38" s="349" t="s">
        <v>150</v>
      </c>
      <c r="D38" s="349" t="s">
        <v>420</v>
      </c>
      <c r="E38" s="349" t="s">
        <v>151</v>
      </c>
      <c r="F38" s="349" t="s">
        <v>150</v>
      </c>
      <c r="G38" s="349" t="s">
        <v>153</v>
      </c>
      <c r="H38" s="353" t="s">
        <v>80</v>
      </c>
      <c r="I38" s="353" t="s">
        <v>80</v>
      </c>
      <c r="J38" s="34" t="s">
        <v>155</v>
      </c>
      <c r="K38" s="34" t="s">
        <v>156</v>
      </c>
      <c r="L38" s="34" t="s">
        <v>157</v>
      </c>
      <c r="M38" s="34">
        <v>3.9</v>
      </c>
      <c r="N38" s="349" t="s">
        <v>158</v>
      </c>
      <c r="O38" s="349" t="s">
        <v>602</v>
      </c>
      <c r="P38" s="352" t="s">
        <v>160</v>
      </c>
      <c r="Q38" s="352" t="s">
        <v>86</v>
      </c>
      <c r="R38" s="352" t="s">
        <v>87</v>
      </c>
      <c r="S38" s="352" t="s">
        <v>133</v>
      </c>
      <c r="T38" s="349" t="s">
        <v>161</v>
      </c>
      <c r="U38" s="349" t="s">
        <v>161</v>
      </c>
      <c r="V38" s="349" t="s">
        <v>161</v>
      </c>
      <c r="W38" s="349" t="s">
        <v>162</v>
      </c>
      <c r="X38" s="349" t="s">
        <v>162</v>
      </c>
      <c r="Y38" s="349" t="s">
        <v>162</v>
      </c>
      <c r="Z38" s="349" t="s">
        <v>162</v>
      </c>
      <c r="AA38" s="340" t="s">
        <v>162</v>
      </c>
      <c r="AB38" s="349" t="s">
        <v>161</v>
      </c>
      <c r="AC38" s="352" t="s">
        <v>163</v>
      </c>
      <c r="AD38" s="352" t="s">
        <v>162</v>
      </c>
      <c r="AE38" s="352" t="s">
        <v>162</v>
      </c>
      <c r="AF38" s="352" t="s">
        <v>161</v>
      </c>
      <c r="AG38" s="340" t="s">
        <v>162</v>
      </c>
      <c r="AH38" s="343" t="s">
        <v>417</v>
      </c>
      <c r="AI38" s="343" t="s">
        <v>603</v>
      </c>
      <c r="AJ38" s="346">
        <v>45989</v>
      </c>
    </row>
    <row r="39" spans="2:36" ht="48" x14ac:dyDescent="0.25">
      <c r="B39" s="350"/>
      <c r="C39" s="350"/>
      <c r="D39" s="350"/>
      <c r="E39" s="350"/>
      <c r="F39" s="350"/>
      <c r="G39" s="350"/>
      <c r="H39" s="353"/>
      <c r="I39" s="353"/>
      <c r="J39" s="34" t="s">
        <v>164</v>
      </c>
      <c r="K39" s="34" t="s">
        <v>165</v>
      </c>
      <c r="L39" s="34" t="s">
        <v>166</v>
      </c>
      <c r="M39" s="34">
        <v>380</v>
      </c>
      <c r="N39" s="350"/>
      <c r="O39" s="350"/>
      <c r="P39" s="347"/>
      <c r="Q39" s="347"/>
      <c r="R39" s="347"/>
      <c r="S39" s="347"/>
      <c r="T39" s="350"/>
      <c r="U39" s="350"/>
      <c r="V39" s="350"/>
      <c r="W39" s="350"/>
      <c r="X39" s="350"/>
      <c r="Y39" s="350"/>
      <c r="Z39" s="350"/>
      <c r="AA39" s="341"/>
      <c r="AB39" s="350"/>
      <c r="AC39" s="347"/>
      <c r="AD39" s="347"/>
      <c r="AE39" s="347"/>
      <c r="AF39" s="347"/>
      <c r="AG39" s="341"/>
      <c r="AH39" s="344"/>
      <c r="AI39" s="344"/>
      <c r="AJ39" s="347"/>
    </row>
    <row r="40" spans="2:36" ht="60" x14ac:dyDescent="0.25">
      <c r="B40" s="350"/>
      <c r="C40" s="350"/>
      <c r="D40" s="350"/>
      <c r="E40" s="350"/>
      <c r="F40" s="350"/>
      <c r="G40" s="350"/>
      <c r="H40" s="353"/>
      <c r="I40" s="353"/>
      <c r="J40" s="34" t="s">
        <v>167</v>
      </c>
      <c r="K40" s="34" t="s">
        <v>168</v>
      </c>
      <c r="L40" s="34" t="s">
        <v>112</v>
      </c>
      <c r="M40" s="34">
        <v>4169</v>
      </c>
      <c r="N40" s="350"/>
      <c r="O40" s="350"/>
      <c r="P40" s="347"/>
      <c r="Q40" s="347"/>
      <c r="R40" s="347"/>
      <c r="S40" s="347"/>
      <c r="T40" s="350"/>
      <c r="U40" s="350"/>
      <c r="V40" s="350"/>
      <c r="W40" s="350"/>
      <c r="X40" s="350"/>
      <c r="Y40" s="350"/>
      <c r="Z40" s="350"/>
      <c r="AA40" s="341"/>
      <c r="AB40" s="350"/>
      <c r="AC40" s="347"/>
      <c r="AD40" s="347"/>
      <c r="AE40" s="347"/>
      <c r="AF40" s="347"/>
      <c r="AG40" s="341"/>
      <c r="AH40" s="344"/>
      <c r="AI40" s="344"/>
      <c r="AJ40" s="347"/>
    </row>
    <row r="41" spans="2:36" ht="72" x14ac:dyDescent="0.25">
      <c r="B41" s="350"/>
      <c r="C41" s="350"/>
      <c r="D41" s="350"/>
      <c r="E41" s="350"/>
      <c r="F41" s="350"/>
      <c r="G41" s="350"/>
      <c r="H41" s="353"/>
      <c r="I41" s="353"/>
      <c r="J41" s="34" t="s">
        <v>169</v>
      </c>
      <c r="K41" s="34" t="s">
        <v>170</v>
      </c>
      <c r="L41" s="34" t="s">
        <v>112</v>
      </c>
      <c r="M41" s="34">
        <v>500</v>
      </c>
      <c r="N41" s="350"/>
      <c r="O41" s="350"/>
      <c r="P41" s="347"/>
      <c r="Q41" s="347"/>
      <c r="R41" s="347"/>
      <c r="S41" s="347"/>
      <c r="T41" s="350"/>
      <c r="U41" s="350"/>
      <c r="V41" s="350"/>
      <c r="W41" s="350"/>
      <c r="X41" s="350"/>
      <c r="Y41" s="350"/>
      <c r="Z41" s="350"/>
      <c r="AA41" s="341"/>
      <c r="AB41" s="350"/>
      <c r="AC41" s="347"/>
      <c r="AD41" s="347"/>
      <c r="AE41" s="347"/>
      <c r="AF41" s="347"/>
      <c r="AG41" s="341"/>
      <c r="AH41" s="344"/>
      <c r="AI41" s="344"/>
      <c r="AJ41" s="347"/>
    </row>
    <row r="42" spans="2:36" ht="72" x14ac:dyDescent="0.25">
      <c r="B42" s="351"/>
      <c r="C42" s="351"/>
      <c r="D42" s="351"/>
      <c r="E42" s="351"/>
      <c r="F42" s="351"/>
      <c r="G42" s="351"/>
      <c r="H42" s="353"/>
      <c r="I42" s="353"/>
      <c r="J42" s="34" t="s">
        <v>171</v>
      </c>
      <c r="K42" s="34" t="s">
        <v>172</v>
      </c>
      <c r="L42" s="34" t="s">
        <v>173</v>
      </c>
      <c r="M42" s="34">
        <v>1920</v>
      </c>
      <c r="N42" s="351"/>
      <c r="O42" s="351"/>
      <c r="P42" s="348"/>
      <c r="Q42" s="348"/>
      <c r="R42" s="348"/>
      <c r="S42" s="348"/>
      <c r="T42" s="351"/>
      <c r="U42" s="351"/>
      <c r="V42" s="351"/>
      <c r="W42" s="351"/>
      <c r="X42" s="351"/>
      <c r="Y42" s="351"/>
      <c r="Z42" s="351"/>
      <c r="AA42" s="342"/>
      <c r="AB42" s="351"/>
      <c r="AC42" s="348"/>
      <c r="AD42" s="348"/>
      <c r="AE42" s="348"/>
      <c r="AF42" s="348"/>
      <c r="AG42" s="342"/>
      <c r="AH42" s="345"/>
      <c r="AI42" s="345"/>
      <c r="AJ42" s="348"/>
    </row>
    <row r="43" spans="2:36" ht="72" x14ac:dyDescent="0.25">
      <c r="B43" s="349" t="s">
        <v>604</v>
      </c>
      <c r="C43" s="349" t="s">
        <v>184</v>
      </c>
      <c r="D43" s="349" t="s">
        <v>420</v>
      </c>
      <c r="E43" s="349" t="s">
        <v>151</v>
      </c>
      <c r="F43" s="349" t="s">
        <v>184</v>
      </c>
      <c r="G43" s="349" t="s">
        <v>153</v>
      </c>
      <c r="H43" s="353" t="s">
        <v>80</v>
      </c>
      <c r="I43" s="353" t="s">
        <v>80</v>
      </c>
      <c r="J43" s="34" t="s">
        <v>185</v>
      </c>
      <c r="K43" s="34" t="s">
        <v>186</v>
      </c>
      <c r="L43" s="34" t="s">
        <v>157</v>
      </c>
      <c r="M43" s="34" t="s">
        <v>605</v>
      </c>
      <c r="N43" s="349" t="s">
        <v>158</v>
      </c>
      <c r="O43" s="349" t="s">
        <v>606</v>
      </c>
      <c r="P43" s="352" t="s">
        <v>160</v>
      </c>
      <c r="Q43" s="352" t="s">
        <v>86</v>
      </c>
      <c r="R43" s="352" t="s">
        <v>87</v>
      </c>
      <c r="S43" s="352" t="s">
        <v>133</v>
      </c>
      <c r="T43" s="349" t="s">
        <v>188</v>
      </c>
      <c r="U43" s="349" t="s">
        <v>188</v>
      </c>
      <c r="V43" s="349" t="s">
        <v>188</v>
      </c>
      <c r="W43" s="349" t="s">
        <v>162</v>
      </c>
      <c r="X43" s="349" t="s">
        <v>162</v>
      </c>
      <c r="Y43" s="349" t="s">
        <v>162</v>
      </c>
      <c r="Z43" s="349" t="s">
        <v>162</v>
      </c>
      <c r="AA43" s="340" t="s">
        <v>162</v>
      </c>
      <c r="AB43" s="349" t="s">
        <v>188</v>
      </c>
      <c r="AC43" s="352" t="s">
        <v>163</v>
      </c>
      <c r="AD43" s="352" t="s">
        <v>162</v>
      </c>
      <c r="AE43" s="352" t="s">
        <v>162</v>
      </c>
      <c r="AF43" s="352" t="s">
        <v>188</v>
      </c>
      <c r="AG43" s="340" t="s">
        <v>162</v>
      </c>
      <c r="AH43" s="343" t="s">
        <v>410</v>
      </c>
      <c r="AI43" s="343" t="s">
        <v>437</v>
      </c>
      <c r="AJ43" s="346">
        <v>45716</v>
      </c>
    </row>
    <row r="44" spans="2:36" ht="60" x14ac:dyDescent="0.25">
      <c r="B44" s="350"/>
      <c r="C44" s="350"/>
      <c r="D44" s="350"/>
      <c r="E44" s="350"/>
      <c r="F44" s="350"/>
      <c r="G44" s="350"/>
      <c r="H44" s="353"/>
      <c r="I44" s="353"/>
      <c r="J44" s="34" t="s">
        <v>155</v>
      </c>
      <c r="K44" s="34" t="s">
        <v>189</v>
      </c>
      <c r="L44" s="34" t="s">
        <v>157</v>
      </c>
      <c r="M44" s="34" t="s">
        <v>607</v>
      </c>
      <c r="N44" s="350"/>
      <c r="O44" s="350"/>
      <c r="P44" s="347"/>
      <c r="Q44" s="347"/>
      <c r="R44" s="347"/>
      <c r="S44" s="347"/>
      <c r="T44" s="350"/>
      <c r="U44" s="350"/>
      <c r="V44" s="350"/>
      <c r="W44" s="350"/>
      <c r="X44" s="350"/>
      <c r="Y44" s="350"/>
      <c r="Z44" s="350"/>
      <c r="AA44" s="341"/>
      <c r="AB44" s="350"/>
      <c r="AC44" s="347"/>
      <c r="AD44" s="347"/>
      <c r="AE44" s="347"/>
      <c r="AF44" s="347"/>
      <c r="AG44" s="341"/>
      <c r="AH44" s="344"/>
      <c r="AI44" s="344"/>
      <c r="AJ44" s="347"/>
    </row>
    <row r="45" spans="2:36" ht="48" x14ac:dyDescent="0.25">
      <c r="B45" s="350"/>
      <c r="C45" s="350"/>
      <c r="D45" s="350"/>
      <c r="E45" s="350"/>
      <c r="F45" s="350"/>
      <c r="G45" s="350"/>
      <c r="H45" s="353"/>
      <c r="I45" s="353"/>
      <c r="J45" s="34" t="s">
        <v>164</v>
      </c>
      <c r="K45" s="34" t="s">
        <v>165</v>
      </c>
      <c r="L45" s="34" t="s">
        <v>166</v>
      </c>
      <c r="M45" s="34">
        <v>600</v>
      </c>
      <c r="N45" s="350"/>
      <c r="O45" s="350"/>
      <c r="P45" s="347"/>
      <c r="Q45" s="347"/>
      <c r="R45" s="347"/>
      <c r="S45" s="347"/>
      <c r="T45" s="350"/>
      <c r="U45" s="350"/>
      <c r="V45" s="350"/>
      <c r="W45" s="350"/>
      <c r="X45" s="350"/>
      <c r="Y45" s="350"/>
      <c r="Z45" s="350"/>
      <c r="AA45" s="341"/>
      <c r="AB45" s="350"/>
      <c r="AC45" s="347"/>
      <c r="AD45" s="347"/>
      <c r="AE45" s="347"/>
      <c r="AF45" s="347"/>
      <c r="AG45" s="341"/>
      <c r="AH45" s="344"/>
      <c r="AI45" s="344"/>
      <c r="AJ45" s="347"/>
    </row>
    <row r="46" spans="2:36" ht="60" x14ac:dyDescent="0.25">
      <c r="B46" s="350"/>
      <c r="C46" s="350"/>
      <c r="D46" s="350"/>
      <c r="E46" s="350"/>
      <c r="F46" s="350"/>
      <c r="G46" s="350"/>
      <c r="H46" s="353"/>
      <c r="I46" s="353"/>
      <c r="J46" s="34" t="s">
        <v>167</v>
      </c>
      <c r="K46" s="34" t="s">
        <v>168</v>
      </c>
      <c r="L46" s="34" t="s">
        <v>112</v>
      </c>
      <c r="M46" s="34">
        <v>70</v>
      </c>
      <c r="N46" s="350"/>
      <c r="O46" s="350"/>
      <c r="P46" s="347"/>
      <c r="Q46" s="347"/>
      <c r="R46" s="347"/>
      <c r="S46" s="347"/>
      <c r="T46" s="350"/>
      <c r="U46" s="350"/>
      <c r="V46" s="350"/>
      <c r="W46" s="350"/>
      <c r="X46" s="350"/>
      <c r="Y46" s="350"/>
      <c r="Z46" s="350"/>
      <c r="AA46" s="341"/>
      <c r="AB46" s="350"/>
      <c r="AC46" s="347"/>
      <c r="AD46" s="347"/>
      <c r="AE46" s="347"/>
      <c r="AF46" s="347"/>
      <c r="AG46" s="341"/>
      <c r="AH46" s="344"/>
      <c r="AI46" s="344"/>
      <c r="AJ46" s="347"/>
    </row>
    <row r="47" spans="2:36" ht="72" x14ac:dyDescent="0.25">
      <c r="B47" s="351"/>
      <c r="C47" s="351"/>
      <c r="D47" s="351"/>
      <c r="E47" s="351"/>
      <c r="F47" s="351"/>
      <c r="G47" s="351"/>
      <c r="H47" s="353"/>
      <c r="I47" s="353"/>
      <c r="J47" s="34" t="s">
        <v>169</v>
      </c>
      <c r="K47" s="34" t="s">
        <v>170</v>
      </c>
      <c r="L47" s="34" t="s">
        <v>112</v>
      </c>
      <c r="M47" s="34">
        <v>766</v>
      </c>
      <c r="N47" s="351"/>
      <c r="O47" s="351"/>
      <c r="P47" s="348"/>
      <c r="Q47" s="348"/>
      <c r="R47" s="348"/>
      <c r="S47" s="348"/>
      <c r="T47" s="351"/>
      <c r="U47" s="351"/>
      <c r="V47" s="351"/>
      <c r="W47" s="351"/>
      <c r="X47" s="351"/>
      <c r="Y47" s="351"/>
      <c r="Z47" s="351"/>
      <c r="AA47" s="342"/>
      <c r="AB47" s="351"/>
      <c r="AC47" s="348"/>
      <c r="AD47" s="348"/>
      <c r="AE47" s="348"/>
      <c r="AF47" s="348"/>
      <c r="AG47" s="342"/>
      <c r="AH47" s="345"/>
      <c r="AI47" s="345"/>
      <c r="AJ47" s="348"/>
    </row>
    <row r="48" spans="2:36" ht="153" x14ac:dyDescent="0.25">
      <c r="B48" s="689" t="s">
        <v>647</v>
      </c>
      <c r="C48" s="690" t="s">
        <v>648</v>
      </c>
      <c r="D48" s="690" t="s">
        <v>649</v>
      </c>
      <c r="E48" s="690" t="s">
        <v>650</v>
      </c>
      <c r="F48" s="690" t="s">
        <v>648</v>
      </c>
      <c r="G48" s="690" t="s">
        <v>651</v>
      </c>
      <c r="H48" s="690" t="s">
        <v>80</v>
      </c>
      <c r="I48" s="690" t="s">
        <v>80</v>
      </c>
      <c r="J48" s="691" t="s">
        <v>652</v>
      </c>
      <c r="K48" s="691" t="s">
        <v>653</v>
      </c>
      <c r="L48" s="691" t="s">
        <v>94</v>
      </c>
      <c r="M48" s="691">
        <v>13</v>
      </c>
      <c r="N48" s="690" t="s">
        <v>158</v>
      </c>
      <c r="O48" s="690" t="s">
        <v>654</v>
      </c>
      <c r="P48" s="689" t="s">
        <v>160</v>
      </c>
      <c r="Q48" s="689" t="s">
        <v>86</v>
      </c>
      <c r="R48" s="689" t="s">
        <v>87</v>
      </c>
      <c r="S48" s="692" t="s">
        <v>133</v>
      </c>
      <c r="T48" s="693">
        <v>500396</v>
      </c>
      <c r="U48" s="693">
        <v>500396</v>
      </c>
      <c r="V48" s="693">
        <v>500396</v>
      </c>
      <c r="W48" s="690" t="s">
        <v>162</v>
      </c>
      <c r="X48" s="690" t="s">
        <v>162</v>
      </c>
      <c r="Y48" s="690" t="s">
        <v>162</v>
      </c>
      <c r="Z48" s="690" t="s">
        <v>162</v>
      </c>
      <c r="AA48" s="689" t="s">
        <v>162</v>
      </c>
      <c r="AB48" s="693">
        <v>26337</v>
      </c>
      <c r="AC48" s="689" t="s">
        <v>163</v>
      </c>
      <c r="AD48" s="689" t="s">
        <v>162</v>
      </c>
      <c r="AE48" s="689" t="s">
        <v>162</v>
      </c>
      <c r="AF48" s="693">
        <v>500396</v>
      </c>
      <c r="AG48" s="689" t="s">
        <v>162</v>
      </c>
      <c r="AH48" s="694" t="s">
        <v>655</v>
      </c>
      <c r="AI48" s="694" t="s">
        <v>656</v>
      </c>
      <c r="AJ48" s="695"/>
    </row>
    <row r="49" spans="2:36" ht="216.75" x14ac:dyDescent="0.25">
      <c r="B49" s="696"/>
      <c r="C49" s="697"/>
      <c r="D49" s="697"/>
      <c r="E49" s="697"/>
      <c r="F49" s="697"/>
      <c r="G49" s="697"/>
      <c r="H49" s="697"/>
      <c r="I49" s="697"/>
      <c r="J49" s="691" t="s">
        <v>657</v>
      </c>
      <c r="K49" s="691" t="s">
        <v>658</v>
      </c>
      <c r="L49" s="691" t="s">
        <v>94</v>
      </c>
      <c r="M49" s="691">
        <v>1</v>
      </c>
      <c r="N49" s="697"/>
      <c r="O49" s="697"/>
      <c r="P49" s="696"/>
      <c r="Q49" s="696"/>
      <c r="R49" s="696"/>
      <c r="S49" s="698"/>
      <c r="T49" s="699"/>
      <c r="U49" s="699"/>
      <c r="V49" s="699"/>
      <c r="W49" s="697"/>
      <c r="X49" s="697"/>
      <c r="Y49" s="697"/>
      <c r="Z49" s="697"/>
      <c r="AA49" s="696"/>
      <c r="AB49" s="699"/>
      <c r="AC49" s="696"/>
      <c r="AD49" s="696"/>
      <c r="AE49" s="696"/>
      <c r="AF49" s="699"/>
      <c r="AG49" s="696"/>
      <c r="AH49" s="700"/>
      <c r="AI49" s="700"/>
      <c r="AJ49" s="701"/>
    </row>
    <row r="50" spans="2:36" ht="153" x14ac:dyDescent="0.25">
      <c r="B50" s="689" t="s">
        <v>659</v>
      </c>
      <c r="C50" s="690" t="s">
        <v>660</v>
      </c>
      <c r="D50" s="690" t="s">
        <v>649</v>
      </c>
      <c r="E50" s="690" t="s">
        <v>650</v>
      </c>
      <c r="F50" s="690" t="s">
        <v>660</v>
      </c>
      <c r="G50" s="690" t="s">
        <v>651</v>
      </c>
      <c r="H50" s="690" t="s">
        <v>80</v>
      </c>
      <c r="I50" s="690" t="s">
        <v>80</v>
      </c>
      <c r="J50" s="691" t="s">
        <v>652</v>
      </c>
      <c r="K50" s="691" t="s">
        <v>653</v>
      </c>
      <c r="L50" s="691" t="s">
        <v>94</v>
      </c>
      <c r="M50" s="691">
        <v>2</v>
      </c>
      <c r="N50" s="690" t="s">
        <v>158</v>
      </c>
      <c r="O50" s="690" t="s">
        <v>661</v>
      </c>
      <c r="P50" s="689" t="s">
        <v>160</v>
      </c>
      <c r="Q50" s="689" t="s">
        <v>86</v>
      </c>
      <c r="R50" s="689" t="s">
        <v>87</v>
      </c>
      <c r="S50" s="692" t="s">
        <v>133</v>
      </c>
      <c r="T50" s="693">
        <v>112360</v>
      </c>
      <c r="U50" s="693">
        <v>112360</v>
      </c>
      <c r="V50" s="693">
        <v>112360</v>
      </c>
      <c r="W50" s="690" t="s">
        <v>162</v>
      </c>
      <c r="X50" s="690" t="s">
        <v>162</v>
      </c>
      <c r="Y50" s="690" t="s">
        <v>162</v>
      </c>
      <c r="Z50" s="690" t="s">
        <v>162</v>
      </c>
      <c r="AA50" s="689" t="s">
        <v>162</v>
      </c>
      <c r="AB50" s="693">
        <v>5914</v>
      </c>
      <c r="AC50" s="689" t="s">
        <v>163</v>
      </c>
      <c r="AD50" s="689" t="s">
        <v>162</v>
      </c>
      <c r="AE50" s="689" t="s">
        <v>162</v>
      </c>
      <c r="AF50" s="693">
        <v>112360</v>
      </c>
      <c r="AG50" s="689" t="s">
        <v>162</v>
      </c>
      <c r="AH50" s="694" t="s">
        <v>655</v>
      </c>
      <c r="AI50" s="694" t="s">
        <v>662</v>
      </c>
      <c r="AJ50" s="695"/>
    </row>
    <row r="51" spans="2:36" ht="216.75" x14ac:dyDescent="0.25">
      <c r="B51" s="696"/>
      <c r="C51" s="697"/>
      <c r="D51" s="697"/>
      <c r="E51" s="697"/>
      <c r="F51" s="697"/>
      <c r="G51" s="697"/>
      <c r="H51" s="697"/>
      <c r="I51" s="697"/>
      <c r="J51" s="691" t="s">
        <v>657</v>
      </c>
      <c r="K51" s="691" t="s">
        <v>658</v>
      </c>
      <c r="L51" s="691" t="s">
        <v>94</v>
      </c>
      <c r="M51" s="691">
        <v>1</v>
      </c>
      <c r="N51" s="697"/>
      <c r="O51" s="697"/>
      <c r="P51" s="696"/>
      <c r="Q51" s="696"/>
      <c r="R51" s="696"/>
      <c r="S51" s="698"/>
      <c r="T51" s="699"/>
      <c r="U51" s="699"/>
      <c r="V51" s="699"/>
      <c r="W51" s="697"/>
      <c r="X51" s="697"/>
      <c r="Y51" s="697"/>
      <c r="Z51" s="697"/>
      <c r="AA51" s="696"/>
      <c r="AB51" s="699"/>
      <c r="AC51" s="696"/>
      <c r="AD51" s="696"/>
      <c r="AE51" s="696"/>
      <c r="AF51" s="699"/>
      <c r="AG51" s="696"/>
      <c r="AH51" s="700"/>
      <c r="AI51" s="700"/>
      <c r="AJ51" s="701"/>
    </row>
    <row r="52" spans="2:36" ht="153" x14ac:dyDescent="0.25">
      <c r="B52" s="689" t="s">
        <v>663</v>
      </c>
      <c r="C52" s="690" t="s">
        <v>664</v>
      </c>
      <c r="D52" s="690" t="s">
        <v>649</v>
      </c>
      <c r="E52" s="690" t="s">
        <v>650</v>
      </c>
      <c r="F52" s="690" t="s">
        <v>664</v>
      </c>
      <c r="G52" s="690" t="s">
        <v>651</v>
      </c>
      <c r="H52" s="690" t="s">
        <v>80</v>
      </c>
      <c r="I52" s="690" t="s">
        <v>80</v>
      </c>
      <c r="J52" s="691" t="s">
        <v>652</v>
      </c>
      <c r="K52" s="691" t="s">
        <v>653</v>
      </c>
      <c r="L52" s="691" t="s">
        <v>94</v>
      </c>
      <c r="M52" s="691">
        <v>31</v>
      </c>
      <c r="N52" s="690" t="s">
        <v>158</v>
      </c>
      <c r="O52" s="690" t="s">
        <v>193</v>
      </c>
      <c r="P52" s="689" t="s">
        <v>160</v>
      </c>
      <c r="Q52" s="689" t="s">
        <v>86</v>
      </c>
      <c r="R52" s="689" t="s">
        <v>87</v>
      </c>
      <c r="S52" s="692" t="s">
        <v>133</v>
      </c>
      <c r="T52" s="693">
        <v>4173292</v>
      </c>
      <c r="U52" s="693">
        <v>4173292</v>
      </c>
      <c r="V52" s="693">
        <v>4173292</v>
      </c>
      <c r="W52" s="690" t="s">
        <v>162</v>
      </c>
      <c r="X52" s="690" t="s">
        <v>162</v>
      </c>
      <c r="Y52" s="690" t="s">
        <v>162</v>
      </c>
      <c r="Z52" s="690" t="s">
        <v>162</v>
      </c>
      <c r="AA52" s="689" t="s">
        <v>162</v>
      </c>
      <c r="AB52" s="693">
        <v>219646.95</v>
      </c>
      <c r="AC52" s="689" t="s">
        <v>163</v>
      </c>
      <c r="AD52" s="689" t="s">
        <v>162</v>
      </c>
      <c r="AE52" s="689" t="s">
        <v>162</v>
      </c>
      <c r="AF52" s="693">
        <v>4173292</v>
      </c>
      <c r="AG52" s="689" t="s">
        <v>162</v>
      </c>
      <c r="AH52" s="694" t="s">
        <v>665</v>
      </c>
      <c r="AI52" s="694" t="s">
        <v>666</v>
      </c>
      <c r="AJ52" s="695"/>
    </row>
    <row r="53" spans="2:36" ht="216.75" x14ac:dyDescent="0.25">
      <c r="B53" s="696"/>
      <c r="C53" s="697"/>
      <c r="D53" s="697"/>
      <c r="E53" s="697"/>
      <c r="F53" s="697"/>
      <c r="G53" s="697"/>
      <c r="H53" s="697"/>
      <c r="I53" s="697"/>
      <c r="J53" s="691" t="s">
        <v>657</v>
      </c>
      <c r="K53" s="691" t="s">
        <v>658</v>
      </c>
      <c r="L53" s="691" t="s">
        <v>94</v>
      </c>
      <c r="M53" s="691">
        <v>1</v>
      </c>
      <c r="N53" s="697"/>
      <c r="O53" s="697"/>
      <c r="P53" s="696"/>
      <c r="Q53" s="696"/>
      <c r="R53" s="696"/>
      <c r="S53" s="698"/>
      <c r="T53" s="699"/>
      <c r="U53" s="699"/>
      <c r="V53" s="699"/>
      <c r="W53" s="697"/>
      <c r="X53" s="697"/>
      <c r="Y53" s="697"/>
      <c r="Z53" s="697"/>
      <c r="AA53" s="696"/>
      <c r="AB53" s="699"/>
      <c r="AC53" s="696"/>
      <c r="AD53" s="696"/>
      <c r="AE53" s="696"/>
      <c r="AF53" s="699"/>
      <c r="AG53" s="696"/>
      <c r="AH53" s="700"/>
      <c r="AI53" s="700"/>
      <c r="AJ53" s="701"/>
    </row>
    <row r="54" spans="2:36" ht="153" x14ac:dyDescent="0.25">
      <c r="B54" s="689" t="s">
        <v>667</v>
      </c>
      <c r="C54" s="690" t="s">
        <v>668</v>
      </c>
      <c r="D54" s="690" t="s">
        <v>649</v>
      </c>
      <c r="E54" s="690" t="s">
        <v>650</v>
      </c>
      <c r="F54" s="690" t="s">
        <v>668</v>
      </c>
      <c r="G54" s="690" t="s">
        <v>651</v>
      </c>
      <c r="H54" s="690" t="s">
        <v>80</v>
      </c>
      <c r="I54" s="690" t="s">
        <v>80</v>
      </c>
      <c r="J54" s="691" t="s">
        <v>652</v>
      </c>
      <c r="K54" s="691" t="s">
        <v>653</v>
      </c>
      <c r="L54" s="691" t="s">
        <v>94</v>
      </c>
      <c r="M54" s="691">
        <v>2</v>
      </c>
      <c r="N54" s="690" t="s">
        <v>158</v>
      </c>
      <c r="O54" s="690" t="s">
        <v>187</v>
      </c>
      <c r="P54" s="689" t="s">
        <v>160</v>
      </c>
      <c r="Q54" s="689" t="s">
        <v>86</v>
      </c>
      <c r="R54" s="689" t="s">
        <v>87</v>
      </c>
      <c r="S54" s="692" t="s">
        <v>133</v>
      </c>
      <c r="T54" s="693">
        <v>200000</v>
      </c>
      <c r="U54" s="693">
        <v>200000</v>
      </c>
      <c r="V54" s="693">
        <v>200000</v>
      </c>
      <c r="W54" s="690" t="s">
        <v>162</v>
      </c>
      <c r="X54" s="690" t="s">
        <v>162</v>
      </c>
      <c r="Y54" s="690" t="s">
        <v>162</v>
      </c>
      <c r="Z54" s="690" t="s">
        <v>162</v>
      </c>
      <c r="AA54" s="689" t="s">
        <v>162</v>
      </c>
      <c r="AB54" s="693">
        <v>10526.32</v>
      </c>
      <c r="AC54" s="689" t="s">
        <v>163</v>
      </c>
      <c r="AD54" s="689" t="s">
        <v>162</v>
      </c>
      <c r="AE54" s="689" t="s">
        <v>162</v>
      </c>
      <c r="AF54" s="693">
        <v>200000</v>
      </c>
      <c r="AG54" s="689" t="s">
        <v>162</v>
      </c>
      <c r="AH54" s="694" t="s">
        <v>665</v>
      </c>
      <c r="AI54" s="694" t="s">
        <v>666</v>
      </c>
      <c r="AJ54" s="695"/>
    </row>
    <row r="55" spans="2:36" ht="216.75" x14ac:dyDescent="0.25">
      <c r="B55" s="696"/>
      <c r="C55" s="697"/>
      <c r="D55" s="697"/>
      <c r="E55" s="697"/>
      <c r="F55" s="697"/>
      <c r="G55" s="697"/>
      <c r="H55" s="697"/>
      <c r="I55" s="697"/>
      <c r="J55" s="691" t="s">
        <v>657</v>
      </c>
      <c r="K55" s="691" t="s">
        <v>658</v>
      </c>
      <c r="L55" s="691" t="s">
        <v>94</v>
      </c>
      <c r="M55" s="691">
        <v>1</v>
      </c>
      <c r="N55" s="697"/>
      <c r="O55" s="697"/>
      <c r="P55" s="696"/>
      <c r="Q55" s="696"/>
      <c r="R55" s="696"/>
      <c r="S55" s="698"/>
      <c r="T55" s="699"/>
      <c r="U55" s="699"/>
      <c r="V55" s="699"/>
      <c r="W55" s="697"/>
      <c r="X55" s="697"/>
      <c r="Y55" s="697"/>
      <c r="Z55" s="697"/>
      <c r="AA55" s="696"/>
      <c r="AB55" s="699"/>
      <c r="AC55" s="696"/>
      <c r="AD55" s="696"/>
      <c r="AE55" s="696"/>
      <c r="AF55" s="699"/>
      <c r="AG55" s="696"/>
      <c r="AH55" s="700"/>
      <c r="AI55" s="700"/>
      <c r="AJ55" s="701"/>
    </row>
    <row r="56" spans="2:36" ht="153" x14ac:dyDescent="0.25">
      <c r="B56" s="689" t="s">
        <v>669</v>
      </c>
      <c r="C56" s="690" t="s">
        <v>670</v>
      </c>
      <c r="D56" s="690" t="s">
        <v>649</v>
      </c>
      <c r="E56" s="690" t="s">
        <v>650</v>
      </c>
      <c r="F56" s="690" t="s">
        <v>670</v>
      </c>
      <c r="G56" s="690" t="s">
        <v>651</v>
      </c>
      <c r="H56" s="690" t="s">
        <v>80</v>
      </c>
      <c r="I56" s="690" t="s">
        <v>80</v>
      </c>
      <c r="J56" s="691" t="s">
        <v>652</v>
      </c>
      <c r="K56" s="691" t="s">
        <v>653</v>
      </c>
      <c r="L56" s="691" t="s">
        <v>94</v>
      </c>
      <c r="M56" s="691">
        <v>65</v>
      </c>
      <c r="N56" s="690" t="s">
        <v>158</v>
      </c>
      <c r="O56" s="690" t="s">
        <v>177</v>
      </c>
      <c r="P56" s="689" t="s">
        <v>160</v>
      </c>
      <c r="Q56" s="689" t="s">
        <v>86</v>
      </c>
      <c r="R56" s="689" t="s">
        <v>87</v>
      </c>
      <c r="S56" s="692" t="s">
        <v>133</v>
      </c>
      <c r="T56" s="693">
        <v>1898850.77</v>
      </c>
      <c r="U56" s="693">
        <v>1898850.77</v>
      </c>
      <c r="V56" s="693">
        <v>1898850.77</v>
      </c>
      <c r="W56" s="690" t="s">
        <v>162</v>
      </c>
      <c r="X56" s="690" t="s">
        <v>162</v>
      </c>
      <c r="Y56" s="690" t="s">
        <v>162</v>
      </c>
      <c r="Z56" s="690" t="s">
        <v>162</v>
      </c>
      <c r="AA56" s="689" t="s">
        <v>162</v>
      </c>
      <c r="AB56" s="693">
        <v>99939.53</v>
      </c>
      <c r="AC56" s="689" t="s">
        <v>163</v>
      </c>
      <c r="AD56" s="689" t="s">
        <v>162</v>
      </c>
      <c r="AE56" s="689" t="s">
        <v>162</v>
      </c>
      <c r="AF56" s="693">
        <v>1898850.77</v>
      </c>
      <c r="AG56" s="689" t="s">
        <v>162</v>
      </c>
      <c r="AH56" s="694" t="s">
        <v>665</v>
      </c>
      <c r="AI56" s="694" t="s">
        <v>666</v>
      </c>
      <c r="AJ56" s="695"/>
    </row>
    <row r="57" spans="2:36" ht="216.75" x14ac:dyDescent="0.25">
      <c r="B57" s="696"/>
      <c r="C57" s="697"/>
      <c r="D57" s="697"/>
      <c r="E57" s="697"/>
      <c r="F57" s="697"/>
      <c r="G57" s="697"/>
      <c r="H57" s="697"/>
      <c r="I57" s="697"/>
      <c r="J57" s="691" t="s">
        <v>657</v>
      </c>
      <c r="K57" s="691" t="s">
        <v>658</v>
      </c>
      <c r="L57" s="691" t="s">
        <v>94</v>
      </c>
      <c r="M57" s="691">
        <v>1</v>
      </c>
      <c r="N57" s="697"/>
      <c r="O57" s="697"/>
      <c r="P57" s="696"/>
      <c r="Q57" s="696"/>
      <c r="R57" s="696"/>
      <c r="S57" s="698"/>
      <c r="T57" s="699"/>
      <c r="U57" s="699"/>
      <c r="V57" s="699"/>
      <c r="W57" s="697"/>
      <c r="X57" s="697"/>
      <c r="Y57" s="697"/>
      <c r="Z57" s="697"/>
      <c r="AA57" s="696"/>
      <c r="AB57" s="699"/>
      <c r="AC57" s="696"/>
      <c r="AD57" s="696"/>
      <c r="AE57" s="696"/>
      <c r="AF57" s="699"/>
      <c r="AG57" s="696"/>
      <c r="AH57" s="700"/>
      <c r="AI57" s="700"/>
      <c r="AJ57" s="701"/>
    </row>
  </sheetData>
  <mergeCells count="488">
    <mergeCell ref="AD56:AD57"/>
    <mergeCell ref="AE56:AE57"/>
    <mergeCell ref="AF56:AF57"/>
    <mergeCell ref="AG56:AG57"/>
    <mergeCell ref="AJ56:AJ57"/>
    <mergeCell ref="X56:X57"/>
    <mergeCell ref="Y56:Y57"/>
    <mergeCell ref="Z56:Z57"/>
    <mergeCell ref="AA56:AA57"/>
    <mergeCell ref="AB56:AB57"/>
    <mergeCell ref="AC56:AC57"/>
    <mergeCell ref="R56:R57"/>
    <mergeCell ref="S56:S57"/>
    <mergeCell ref="T56:T57"/>
    <mergeCell ref="U56:U57"/>
    <mergeCell ref="V56:V57"/>
    <mergeCell ref="W56:W57"/>
    <mergeCell ref="H56:H57"/>
    <mergeCell ref="I56:I57"/>
    <mergeCell ref="N56:N57"/>
    <mergeCell ref="O56:O57"/>
    <mergeCell ref="P56:P57"/>
    <mergeCell ref="Q56:Q57"/>
    <mergeCell ref="B56:B57"/>
    <mergeCell ref="C56:C57"/>
    <mergeCell ref="D56:D57"/>
    <mergeCell ref="E56:E57"/>
    <mergeCell ref="F56:F57"/>
    <mergeCell ref="G56:G57"/>
    <mergeCell ref="AC54:AC55"/>
    <mergeCell ref="AD54:AD55"/>
    <mergeCell ref="AE54:AE55"/>
    <mergeCell ref="AF54:AF55"/>
    <mergeCell ref="AG54:AG55"/>
    <mergeCell ref="AJ54:AJ55"/>
    <mergeCell ref="W54:W55"/>
    <mergeCell ref="X54:X55"/>
    <mergeCell ref="Y54:Y55"/>
    <mergeCell ref="Z54:Z55"/>
    <mergeCell ref="AA54:AA55"/>
    <mergeCell ref="AB54:AB55"/>
    <mergeCell ref="Q54:Q55"/>
    <mergeCell ref="R54:R55"/>
    <mergeCell ref="S54:S55"/>
    <mergeCell ref="T54:T55"/>
    <mergeCell ref="U54:U55"/>
    <mergeCell ref="V54:V55"/>
    <mergeCell ref="G54:G55"/>
    <mergeCell ref="H54:H55"/>
    <mergeCell ref="I54:I55"/>
    <mergeCell ref="N54:N55"/>
    <mergeCell ref="O54:O55"/>
    <mergeCell ref="P54:P55"/>
    <mergeCell ref="AD52:AD53"/>
    <mergeCell ref="AE52:AE53"/>
    <mergeCell ref="AF52:AF53"/>
    <mergeCell ref="AG52:AG53"/>
    <mergeCell ref="AJ52:AJ53"/>
    <mergeCell ref="B54:B55"/>
    <mergeCell ref="C54:C55"/>
    <mergeCell ref="D54:D55"/>
    <mergeCell ref="E54:E55"/>
    <mergeCell ref="F54:F55"/>
    <mergeCell ref="X52:X53"/>
    <mergeCell ref="Y52:Y53"/>
    <mergeCell ref="Z52:Z53"/>
    <mergeCell ref="AA52:AA53"/>
    <mergeCell ref="AB52:AB53"/>
    <mergeCell ref="AC52:AC53"/>
    <mergeCell ref="R52:R53"/>
    <mergeCell ref="S52:S53"/>
    <mergeCell ref="T52:T53"/>
    <mergeCell ref="U52:U53"/>
    <mergeCell ref="V52:V53"/>
    <mergeCell ref="W52:W53"/>
    <mergeCell ref="H52:H53"/>
    <mergeCell ref="I52:I53"/>
    <mergeCell ref="N52:N53"/>
    <mergeCell ref="O52:O53"/>
    <mergeCell ref="P52:P53"/>
    <mergeCell ref="Q52:Q53"/>
    <mergeCell ref="B52:B53"/>
    <mergeCell ref="C52:C53"/>
    <mergeCell ref="D52:D53"/>
    <mergeCell ref="E52:E53"/>
    <mergeCell ref="F52:F53"/>
    <mergeCell ref="G52:G53"/>
    <mergeCell ref="AC50:AC51"/>
    <mergeCell ref="AD50:AD51"/>
    <mergeCell ref="AE50:AE51"/>
    <mergeCell ref="AF50:AF51"/>
    <mergeCell ref="AG50:AG51"/>
    <mergeCell ref="AJ50:AJ51"/>
    <mergeCell ref="W50:W51"/>
    <mergeCell ref="X50:X51"/>
    <mergeCell ref="Y50:Y51"/>
    <mergeCell ref="Z50:Z51"/>
    <mergeCell ref="AA50:AA51"/>
    <mergeCell ref="AB50:AB51"/>
    <mergeCell ref="Q50:Q51"/>
    <mergeCell ref="R50:R51"/>
    <mergeCell ref="S50:S51"/>
    <mergeCell ref="T50:T51"/>
    <mergeCell ref="U50:U51"/>
    <mergeCell ref="V50:V51"/>
    <mergeCell ref="G50:G51"/>
    <mergeCell ref="H50:H51"/>
    <mergeCell ref="I50:I51"/>
    <mergeCell ref="N50:N51"/>
    <mergeCell ref="O50:O51"/>
    <mergeCell ref="P50:P51"/>
    <mergeCell ref="AD48:AD49"/>
    <mergeCell ref="AE48:AE49"/>
    <mergeCell ref="AF48:AF49"/>
    <mergeCell ref="AG48:AG49"/>
    <mergeCell ref="AJ48:AJ49"/>
    <mergeCell ref="B50:B51"/>
    <mergeCell ref="C50:C51"/>
    <mergeCell ref="D50:D51"/>
    <mergeCell ref="E50:E51"/>
    <mergeCell ref="F50:F51"/>
    <mergeCell ref="X48:X49"/>
    <mergeCell ref="Y48:Y49"/>
    <mergeCell ref="Z48:Z49"/>
    <mergeCell ref="AA48:AA49"/>
    <mergeCell ref="AB48:AB49"/>
    <mergeCell ref="AC48:AC49"/>
    <mergeCell ref="R48:R49"/>
    <mergeCell ref="S48:S49"/>
    <mergeCell ref="T48:T49"/>
    <mergeCell ref="U48:U49"/>
    <mergeCell ref="V48:V49"/>
    <mergeCell ref="W48:W49"/>
    <mergeCell ref="H48:H49"/>
    <mergeCell ref="I48:I49"/>
    <mergeCell ref="N48:N49"/>
    <mergeCell ref="O48:O49"/>
    <mergeCell ref="P48:P49"/>
    <mergeCell ref="Q48:Q49"/>
    <mergeCell ref="AG43:AG47"/>
    <mergeCell ref="AH43:AH47"/>
    <mergeCell ref="AI43:AI47"/>
    <mergeCell ref="AJ43:AJ47"/>
    <mergeCell ref="B48:B49"/>
    <mergeCell ref="C48:C49"/>
    <mergeCell ref="D48:D49"/>
    <mergeCell ref="E48:E49"/>
    <mergeCell ref="F48:F49"/>
    <mergeCell ref="G48:G49"/>
    <mergeCell ref="AA43:AA47"/>
    <mergeCell ref="AB43:AB47"/>
    <mergeCell ref="AC43:AC47"/>
    <mergeCell ref="AD43:AD47"/>
    <mergeCell ref="AE43:AE47"/>
    <mergeCell ref="AF43:AF47"/>
    <mergeCell ref="U43:U47"/>
    <mergeCell ref="V43:V47"/>
    <mergeCell ref="W43:W47"/>
    <mergeCell ref="X43:X47"/>
    <mergeCell ref="Y43:Y47"/>
    <mergeCell ref="Z43:Z47"/>
    <mergeCell ref="O43:O47"/>
    <mergeCell ref="P43:P47"/>
    <mergeCell ref="Q43:Q47"/>
    <mergeCell ref="R43:R47"/>
    <mergeCell ref="S43:S47"/>
    <mergeCell ref="T43:T47"/>
    <mergeCell ref="AJ38:AJ42"/>
    <mergeCell ref="B43:B47"/>
    <mergeCell ref="C43:C47"/>
    <mergeCell ref="D43:D47"/>
    <mergeCell ref="E43:E47"/>
    <mergeCell ref="F43:F47"/>
    <mergeCell ref="G43:G47"/>
    <mergeCell ref="H43:H47"/>
    <mergeCell ref="I43:I47"/>
    <mergeCell ref="N43:N47"/>
    <mergeCell ref="AD38:AD42"/>
    <mergeCell ref="AE38:AE42"/>
    <mergeCell ref="AF38:AF42"/>
    <mergeCell ref="AG38:AG42"/>
    <mergeCell ref="AH38:AH42"/>
    <mergeCell ref="AI38:AI42"/>
    <mergeCell ref="X38:X42"/>
    <mergeCell ref="Y38:Y42"/>
    <mergeCell ref="Z38:Z42"/>
    <mergeCell ref="AA38:AA42"/>
    <mergeCell ref="AB38:AB42"/>
    <mergeCell ref="AC38:AC42"/>
    <mergeCell ref="R38:R42"/>
    <mergeCell ref="S38:S42"/>
    <mergeCell ref="T38:T42"/>
    <mergeCell ref="U38:U42"/>
    <mergeCell ref="V38:V42"/>
    <mergeCell ref="W38:W42"/>
    <mergeCell ref="H38:H42"/>
    <mergeCell ref="I38:I42"/>
    <mergeCell ref="N38:N42"/>
    <mergeCell ref="O38:O42"/>
    <mergeCell ref="P38:P42"/>
    <mergeCell ref="Q38:Q42"/>
    <mergeCell ref="AG36:AG37"/>
    <mergeCell ref="AH36:AH37"/>
    <mergeCell ref="AI36:AI37"/>
    <mergeCell ref="AJ36:AJ37"/>
    <mergeCell ref="B38:B42"/>
    <mergeCell ref="C38:C42"/>
    <mergeCell ref="D38:D42"/>
    <mergeCell ref="E38:E42"/>
    <mergeCell ref="F38:F42"/>
    <mergeCell ref="G38:G42"/>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Q36:Q37"/>
    <mergeCell ref="R36:R37"/>
    <mergeCell ref="S36:S37"/>
    <mergeCell ref="T36:T37"/>
    <mergeCell ref="AJ34:AJ35"/>
    <mergeCell ref="B36:B37"/>
    <mergeCell ref="C36:C37"/>
    <mergeCell ref="D36:D37"/>
    <mergeCell ref="E36:E37"/>
    <mergeCell ref="F36:F37"/>
    <mergeCell ref="G36:G37"/>
    <mergeCell ref="H36:H37"/>
    <mergeCell ref="I36:I37"/>
    <mergeCell ref="N36:N37"/>
    <mergeCell ref="AD34:AD35"/>
    <mergeCell ref="AE34:AE35"/>
    <mergeCell ref="AF34:AF35"/>
    <mergeCell ref="AG34:AG35"/>
    <mergeCell ref="AH34:AH35"/>
    <mergeCell ref="AI34:AI35"/>
    <mergeCell ref="X34:X35"/>
    <mergeCell ref="Y34:Y35"/>
    <mergeCell ref="Z34:Z35"/>
    <mergeCell ref="AA34:AA35"/>
    <mergeCell ref="AB34:AB35"/>
    <mergeCell ref="AC34:AC35"/>
    <mergeCell ref="R34:R35"/>
    <mergeCell ref="S34:S35"/>
    <mergeCell ref="T34:T35"/>
    <mergeCell ref="U34:U35"/>
    <mergeCell ref="V34:V35"/>
    <mergeCell ref="W34:W35"/>
    <mergeCell ref="H34:H35"/>
    <mergeCell ref="I34:I35"/>
    <mergeCell ref="N34:N35"/>
    <mergeCell ref="O34:O35"/>
    <mergeCell ref="P34:P35"/>
    <mergeCell ref="Q34:Q35"/>
    <mergeCell ref="AG32:AG33"/>
    <mergeCell ref="AH32:AH33"/>
    <mergeCell ref="AI32:AI33"/>
    <mergeCell ref="AJ32:AJ33"/>
    <mergeCell ref="B34:B35"/>
    <mergeCell ref="C34:C35"/>
    <mergeCell ref="D34:D35"/>
    <mergeCell ref="E34:E35"/>
    <mergeCell ref="F34:F35"/>
    <mergeCell ref="G34:G35"/>
    <mergeCell ref="AA32:AA33"/>
    <mergeCell ref="AB32:AB33"/>
    <mergeCell ref="AC32:AC33"/>
    <mergeCell ref="AD32:AD33"/>
    <mergeCell ref="AE32:AE33"/>
    <mergeCell ref="AF32:AF33"/>
    <mergeCell ref="U32:U33"/>
    <mergeCell ref="V32:V33"/>
    <mergeCell ref="W32:W33"/>
    <mergeCell ref="X32:X33"/>
    <mergeCell ref="Y32:Y33"/>
    <mergeCell ref="Z32:Z33"/>
    <mergeCell ref="O32:O33"/>
    <mergeCell ref="P32:P33"/>
    <mergeCell ref="Q32:Q33"/>
    <mergeCell ref="R32:R33"/>
    <mergeCell ref="S32:S33"/>
    <mergeCell ref="T32:T33"/>
    <mergeCell ref="AJ30:AJ31"/>
    <mergeCell ref="B32:B33"/>
    <mergeCell ref="C32:C33"/>
    <mergeCell ref="D32:D33"/>
    <mergeCell ref="E32:E33"/>
    <mergeCell ref="F32:F33"/>
    <mergeCell ref="G32:G33"/>
    <mergeCell ref="H32:H33"/>
    <mergeCell ref="I32:I33"/>
    <mergeCell ref="N32:N33"/>
    <mergeCell ref="AD30:AD31"/>
    <mergeCell ref="AE30:AE31"/>
    <mergeCell ref="AF30:AF31"/>
    <mergeCell ref="AG30:AG31"/>
    <mergeCell ref="AH30:AH31"/>
    <mergeCell ref="AI30:AI31"/>
    <mergeCell ref="X30:X31"/>
    <mergeCell ref="Y30:Y31"/>
    <mergeCell ref="Z30:Z31"/>
    <mergeCell ref="AA30:AA31"/>
    <mergeCell ref="AB30:AB31"/>
    <mergeCell ref="AC30:AC31"/>
    <mergeCell ref="R30:R31"/>
    <mergeCell ref="S30:S31"/>
    <mergeCell ref="T30:T31"/>
    <mergeCell ref="U30:U31"/>
    <mergeCell ref="V30:V31"/>
    <mergeCell ref="W30:W31"/>
    <mergeCell ref="H30:H31"/>
    <mergeCell ref="I30:I31"/>
    <mergeCell ref="N30:N31"/>
    <mergeCell ref="O30:O31"/>
    <mergeCell ref="P30:P31"/>
    <mergeCell ref="Q30:Q31"/>
    <mergeCell ref="AG27:AG29"/>
    <mergeCell ref="AH27:AH29"/>
    <mergeCell ref="AI27:AI29"/>
    <mergeCell ref="AJ27:AJ29"/>
    <mergeCell ref="B30:B31"/>
    <mergeCell ref="C30:C31"/>
    <mergeCell ref="D30:D31"/>
    <mergeCell ref="E30:E31"/>
    <mergeCell ref="F30:F31"/>
    <mergeCell ref="G30:G31"/>
    <mergeCell ref="AA27:AA29"/>
    <mergeCell ref="AB27:AB29"/>
    <mergeCell ref="AC27:AC29"/>
    <mergeCell ref="AD27:AD29"/>
    <mergeCell ref="AE27:AE29"/>
    <mergeCell ref="AF27:AF29"/>
    <mergeCell ref="U27:U29"/>
    <mergeCell ref="V27:V29"/>
    <mergeCell ref="W27:W29"/>
    <mergeCell ref="X27:X29"/>
    <mergeCell ref="Y27:Y29"/>
    <mergeCell ref="Z27:Z29"/>
    <mergeCell ref="O27:O29"/>
    <mergeCell ref="P27:P29"/>
    <mergeCell ref="Q27:Q29"/>
    <mergeCell ref="R27:R29"/>
    <mergeCell ref="S27:S29"/>
    <mergeCell ref="T27:T29"/>
    <mergeCell ref="AJ21:AJ26"/>
    <mergeCell ref="B27:B29"/>
    <mergeCell ref="C27:C29"/>
    <mergeCell ref="D27:D29"/>
    <mergeCell ref="E27:E29"/>
    <mergeCell ref="F27:F29"/>
    <mergeCell ref="G27:G29"/>
    <mergeCell ref="H27:H29"/>
    <mergeCell ref="I27:I29"/>
    <mergeCell ref="N27:N29"/>
    <mergeCell ref="AD21:AD26"/>
    <mergeCell ref="AE21:AE26"/>
    <mergeCell ref="AF21:AF26"/>
    <mergeCell ref="AG21:AG26"/>
    <mergeCell ref="AH21:AH26"/>
    <mergeCell ref="AI21:AI26"/>
    <mergeCell ref="X21:X26"/>
    <mergeCell ref="Y21:Y26"/>
    <mergeCell ref="Z21:Z26"/>
    <mergeCell ref="AA21:AA26"/>
    <mergeCell ref="AB21:AB26"/>
    <mergeCell ref="AC21:AC26"/>
    <mergeCell ref="AJ16:AJ20"/>
    <mergeCell ref="B21:B26"/>
    <mergeCell ref="C21:C26"/>
    <mergeCell ref="F21:F26"/>
    <mergeCell ref="H21:H26"/>
    <mergeCell ref="I21:I26"/>
    <mergeCell ref="O21:O26"/>
    <mergeCell ref="T21:T26"/>
    <mergeCell ref="U21:U26"/>
    <mergeCell ref="V21:V26"/>
    <mergeCell ref="AD16:AD20"/>
    <mergeCell ref="AE16:AE20"/>
    <mergeCell ref="AF16:AF20"/>
    <mergeCell ref="AG16:AG20"/>
    <mergeCell ref="AH16:AH20"/>
    <mergeCell ref="AI16:AI20"/>
    <mergeCell ref="X16:X20"/>
    <mergeCell ref="Y16:Y20"/>
    <mergeCell ref="Z16:Z20"/>
    <mergeCell ref="AA16:AA20"/>
    <mergeCell ref="AB16:AB20"/>
    <mergeCell ref="AC16:AC20"/>
    <mergeCell ref="AJ11:AJ15"/>
    <mergeCell ref="B16:B20"/>
    <mergeCell ref="C16:C20"/>
    <mergeCell ref="F16:F20"/>
    <mergeCell ref="H16:H20"/>
    <mergeCell ref="I16:I20"/>
    <mergeCell ref="O16:O20"/>
    <mergeCell ref="T16:T20"/>
    <mergeCell ref="U16:U20"/>
    <mergeCell ref="V16:V20"/>
    <mergeCell ref="AD11:AD15"/>
    <mergeCell ref="AE11:AE15"/>
    <mergeCell ref="AF11:AF15"/>
    <mergeCell ref="AG11:AG15"/>
    <mergeCell ref="AH11:AH15"/>
    <mergeCell ref="AI11:AI15"/>
    <mergeCell ref="X11:X15"/>
    <mergeCell ref="Y11:Y15"/>
    <mergeCell ref="Z11:Z15"/>
    <mergeCell ref="AA11:AA15"/>
    <mergeCell ref="AB11:AB15"/>
    <mergeCell ref="AC11:AC15"/>
    <mergeCell ref="AJ6:AJ10"/>
    <mergeCell ref="B11:B15"/>
    <mergeCell ref="C11:C15"/>
    <mergeCell ref="F11:F15"/>
    <mergeCell ref="H11:H15"/>
    <mergeCell ref="I11:I15"/>
    <mergeCell ref="O11:O15"/>
    <mergeCell ref="T11:T15"/>
    <mergeCell ref="U11:U15"/>
    <mergeCell ref="V11:V15"/>
    <mergeCell ref="AD6:AD10"/>
    <mergeCell ref="AE6:AE10"/>
    <mergeCell ref="AF6:AF10"/>
    <mergeCell ref="AG6:AG10"/>
    <mergeCell ref="AH6:AH10"/>
    <mergeCell ref="AI6:AI10"/>
    <mergeCell ref="X6:X10"/>
    <mergeCell ref="Y6:Y10"/>
    <mergeCell ref="Z6:Z10"/>
    <mergeCell ref="AA6:AA10"/>
    <mergeCell ref="AB6:AB10"/>
    <mergeCell ref="AC6:AC10"/>
    <mergeCell ref="R6:R26"/>
    <mergeCell ref="S6:S26"/>
    <mergeCell ref="T6:T10"/>
    <mergeCell ref="U6:U10"/>
    <mergeCell ref="V6:V10"/>
    <mergeCell ref="W6:W10"/>
    <mergeCell ref="W11:W15"/>
    <mergeCell ref="W16:W20"/>
    <mergeCell ref="W21:W26"/>
    <mergeCell ref="H6:H10"/>
    <mergeCell ref="I6:I10"/>
    <mergeCell ref="N6:N26"/>
    <mergeCell ref="O6:O10"/>
    <mergeCell ref="P6:P26"/>
    <mergeCell ref="Q6:Q26"/>
    <mergeCell ref="AG3:AG4"/>
    <mergeCell ref="AH3:AH4"/>
    <mergeCell ref="AI3:AI4"/>
    <mergeCell ref="AJ3:AJ4"/>
    <mergeCell ref="B6:B10"/>
    <mergeCell ref="C6:C10"/>
    <mergeCell ref="D6:D26"/>
    <mergeCell ref="E6:E26"/>
    <mergeCell ref="F6:F10"/>
    <mergeCell ref="G6:G26"/>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dataValidations count="1">
    <dataValidation type="list" allowBlank="1" showInputMessage="1" showErrorMessage="1" sqref="P7:S7" xr:uid="{1798271E-DE90-4450-979A-027F5067E6F0}">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F0D94-4698-4138-82F7-CD42423E1595}">
  <dimension ref="A1:AK28"/>
  <sheetViews>
    <sheetView topLeftCell="A21" zoomScaleNormal="100" workbookViewId="0">
      <selection activeCell="AE28" sqref="AE28"/>
    </sheetView>
  </sheetViews>
  <sheetFormatPr defaultRowHeight="15" x14ac:dyDescent="0.25"/>
  <cols>
    <col min="1" max="1" width="5" customWidth="1"/>
    <col min="2" max="2" width="10.42578125" customWidth="1"/>
    <col min="3" max="3" width="12.42578125" customWidth="1"/>
    <col min="4" max="4" width="11.5703125" customWidth="1"/>
    <col min="5" max="5" width="12.42578125" customWidth="1"/>
    <col min="6" max="6" width="15.42578125" customWidth="1"/>
    <col min="7" max="7" width="19.42578125" customWidth="1"/>
    <col min="8" max="8" width="9.42578125" customWidth="1"/>
    <col min="9" max="9" width="8.42578125" customWidth="1"/>
    <col min="10" max="10" width="12.5703125" customWidth="1"/>
    <col min="11" max="12" width="10.5703125" customWidth="1"/>
    <col min="13" max="13" width="8.5703125" customWidth="1"/>
    <col min="14" max="14" width="10.5703125" customWidth="1"/>
    <col min="15" max="15" width="13.42578125" customWidth="1"/>
    <col min="16" max="16" width="10.42578125" customWidth="1"/>
    <col min="17" max="17" width="9.5703125" customWidth="1"/>
    <col min="18" max="18" width="10.42578125" customWidth="1"/>
    <col min="19" max="19" width="9.5703125" customWidth="1"/>
    <col min="20" max="20" width="12.42578125" customWidth="1"/>
    <col min="21" max="21" width="10" customWidth="1"/>
    <col min="22" max="23" width="11.42578125" customWidth="1"/>
    <col min="24" max="24" width="10" customWidth="1"/>
    <col min="25" max="25" width="11.5703125" customWidth="1"/>
    <col min="26" max="27" width="12.42578125" customWidth="1"/>
    <col min="28" max="28" width="12.5703125" customWidth="1"/>
    <col min="29" max="29" width="11.42578125" customWidth="1"/>
    <col min="30" max="30" width="10.5703125" customWidth="1"/>
    <col min="31" max="31" width="13" customWidth="1"/>
    <col min="32" max="32" width="10.42578125" customWidth="1"/>
    <col min="33" max="33" width="10.5703125" customWidth="1"/>
    <col min="34" max="34" width="14" customWidth="1"/>
    <col min="35" max="35" width="11.5703125" customWidth="1"/>
    <col min="36" max="36" width="10.42578125" customWidth="1"/>
    <col min="37" max="37" width="17.5703125" customWidth="1"/>
  </cols>
  <sheetData>
    <row r="1" spans="1:37" x14ac:dyDescent="0.25">
      <c r="A1" s="1"/>
      <c r="B1" s="338" t="s">
        <v>40</v>
      </c>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1"/>
      <c r="AK1" s="1"/>
    </row>
    <row r="2" spans="1:37" ht="9.75"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43.5" customHeight="1" x14ac:dyDescent="0.25">
      <c r="A3" s="1"/>
      <c r="B3" s="413" t="s">
        <v>0</v>
      </c>
      <c r="C3" s="413" t="s">
        <v>1</v>
      </c>
      <c r="D3" s="414" t="s">
        <v>28</v>
      </c>
      <c r="E3" s="414" t="s">
        <v>29</v>
      </c>
      <c r="F3" s="414" t="s">
        <v>30</v>
      </c>
      <c r="G3" s="414" t="s">
        <v>3</v>
      </c>
      <c r="H3" s="416" t="s">
        <v>4</v>
      </c>
      <c r="I3" s="413" t="s">
        <v>5</v>
      </c>
      <c r="J3" s="418" t="s">
        <v>6</v>
      </c>
      <c r="K3" s="419"/>
      <c r="L3" s="419"/>
      <c r="M3" s="420"/>
      <c r="N3" s="431" t="s">
        <v>47</v>
      </c>
      <c r="O3" s="431" t="s">
        <v>31</v>
      </c>
      <c r="P3" s="416" t="s">
        <v>42</v>
      </c>
      <c r="Q3" s="416" t="s">
        <v>32</v>
      </c>
      <c r="R3" s="416" t="s">
        <v>37</v>
      </c>
      <c r="S3" s="416" t="s">
        <v>33</v>
      </c>
      <c r="T3" s="416" t="s">
        <v>55</v>
      </c>
      <c r="U3" s="416" t="s">
        <v>57</v>
      </c>
      <c r="V3" s="422" t="s">
        <v>59</v>
      </c>
      <c r="W3" s="428"/>
      <c r="X3" s="428"/>
      <c r="Y3" s="428"/>
      <c r="Z3" s="428"/>
      <c r="AA3" s="429"/>
      <c r="AB3" s="430" t="s">
        <v>69</v>
      </c>
      <c r="AC3" s="430" t="s">
        <v>75</v>
      </c>
      <c r="AD3" s="422" t="s">
        <v>118</v>
      </c>
      <c r="AE3" s="428"/>
      <c r="AF3" s="428"/>
      <c r="AG3" s="431" t="s">
        <v>27</v>
      </c>
      <c r="AH3" s="431" t="s">
        <v>36</v>
      </c>
      <c r="AI3" s="431" t="s">
        <v>34</v>
      </c>
      <c r="AJ3" s="421" t="s">
        <v>35</v>
      </c>
      <c r="AK3" s="421" t="s">
        <v>548</v>
      </c>
    </row>
    <row r="4" spans="1:37" ht="119.25" customHeight="1" x14ac:dyDescent="0.25">
      <c r="A4" s="1"/>
      <c r="B4" s="413"/>
      <c r="C4" s="413"/>
      <c r="D4" s="415"/>
      <c r="E4" s="415"/>
      <c r="F4" s="415"/>
      <c r="G4" s="415"/>
      <c r="H4" s="417"/>
      <c r="I4" s="413"/>
      <c r="J4" s="17" t="s">
        <v>7</v>
      </c>
      <c r="K4" s="17" t="s">
        <v>8</v>
      </c>
      <c r="L4" s="17" t="s">
        <v>9</v>
      </c>
      <c r="M4" s="17" t="s">
        <v>10</v>
      </c>
      <c r="N4" s="431"/>
      <c r="O4" s="431"/>
      <c r="P4" s="417"/>
      <c r="Q4" s="417"/>
      <c r="R4" s="417"/>
      <c r="S4" s="417"/>
      <c r="T4" s="417"/>
      <c r="U4" s="417"/>
      <c r="V4" s="18" t="s">
        <v>119</v>
      </c>
      <c r="W4" s="19" t="s">
        <v>62</v>
      </c>
      <c r="X4" s="16" t="s">
        <v>15</v>
      </c>
      <c r="Y4" s="16" t="s">
        <v>63</v>
      </c>
      <c r="Z4" s="16" t="s">
        <v>60</v>
      </c>
      <c r="AA4" s="18" t="s">
        <v>25</v>
      </c>
      <c r="AB4" s="417"/>
      <c r="AC4" s="417"/>
      <c r="AD4" s="18" t="s">
        <v>16</v>
      </c>
      <c r="AE4" s="20" t="s">
        <v>17</v>
      </c>
      <c r="AF4" s="15" t="s">
        <v>26</v>
      </c>
      <c r="AG4" s="431"/>
      <c r="AH4" s="431"/>
      <c r="AI4" s="431"/>
      <c r="AJ4" s="422"/>
      <c r="AK4" s="422"/>
    </row>
    <row r="5" spans="1:37" x14ac:dyDescent="0.25">
      <c r="A5" s="1"/>
      <c r="B5" s="21">
        <v>1</v>
      </c>
      <c r="C5" s="21">
        <v>2</v>
      </c>
      <c r="D5" s="21">
        <v>3</v>
      </c>
      <c r="E5" s="21">
        <v>4</v>
      </c>
      <c r="F5" s="21">
        <v>5</v>
      </c>
      <c r="G5" s="21">
        <v>6</v>
      </c>
      <c r="H5" s="21">
        <v>7</v>
      </c>
      <c r="I5" s="21">
        <v>8</v>
      </c>
      <c r="J5" s="21">
        <v>9</v>
      </c>
      <c r="K5" s="21">
        <v>10</v>
      </c>
      <c r="L5" s="21">
        <v>11</v>
      </c>
      <c r="M5" s="21">
        <v>12</v>
      </c>
      <c r="N5" s="21">
        <v>13</v>
      </c>
      <c r="O5" s="21">
        <v>14</v>
      </c>
      <c r="P5" s="21">
        <v>15</v>
      </c>
      <c r="Q5" s="21">
        <v>16</v>
      </c>
      <c r="R5" s="21">
        <v>17</v>
      </c>
      <c r="S5" s="21">
        <v>18</v>
      </c>
      <c r="T5" s="21">
        <v>19</v>
      </c>
      <c r="U5" s="21">
        <v>20</v>
      </c>
      <c r="V5" s="21">
        <v>21</v>
      </c>
      <c r="W5" s="21">
        <v>22</v>
      </c>
      <c r="X5" s="21">
        <v>23</v>
      </c>
      <c r="Y5" s="21">
        <v>24</v>
      </c>
      <c r="Z5" s="21">
        <v>25</v>
      </c>
      <c r="AA5" s="21">
        <v>26</v>
      </c>
      <c r="AB5" s="21">
        <v>27</v>
      </c>
      <c r="AC5" s="21">
        <v>28</v>
      </c>
      <c r="AD5" s="194">
        <v>29</v>
      </c>
      <c r="AE5" s="194">
        <v>30</v>
      </c>
      <c r="AF5" s="194">
        <v>31</v>
      </c>
      <c r="AG5" s="194">
        <v>32</v>
      </c>
      <c r="AH5" s="194">
        <v>33</v>
      </c>
      <c r="AI5" s="194">
        <v>34</v>
      </c>
      <c r="AJ5" s="15">
        <v>35</v>
      </c>
      <c r="AK5" s="15">
        <v>36</v>
      </c>
    </row>
    <row r="6" spans="1:37" s="49" customFormat="1" ht="86.25" customHeight="1" x14ac:dyDescent="0.25">
      <c r="A6" s="48"/>
      <c r="B6" s="423" t="s">
        <v>265</v>
      </c>
      <c r="C6" s="423" t="s">
        <v>266</v>
      </c>
      <c r="D6" s="426" t="s">
        <v>293</v>
      </c>
      <c r="E6" s="423" t="s">
        <v>296</v>
      </c>
      <c r="F6" s="423" t="s">
        <v>267</v>
      </c>
      <c r="G6" s="423" t="s">
        <v>268</v>
      </c>
      <c r="H6" s="423" t="s">
        <v>80</v>
      </c>
      <c r="I6" s="423" t="s">
        <v>80</v>
      </c>
      <c r="J6" s="51" t="s">
        <v>269</v>
      </c>
      <c r="K6" s="51" t="s">
        <v>270</v>
      </c>
      <c r="L6" s="51" t="s">
        <v>114</v>
      </c>
      <c r="M6" s="210">
        <v>3570</v>
      </c>
      <c r="N6" s="423" t="s">
        <v>120</v>
      </c>
      <c r="O6" s="423" t="s">
        <v>107</v>
      </c>
      <c r="P6" s="426" t="s">
        <v>121</v>
      </c>
      <c r="Q6" s="426" t="s">
        <v>86</v>
      </c>
      <c r="R6" s="426" t="s">
        <v>271</v>
      </c>
      <c r="S6" s="426" t="s">
        <v>133</v>
      </c>
      <c r="T6" s="438">
        <f>1732725+472600+1422900+155550+472600</f>
        <v>4256375</v>
      </c>
      <c r="U6" s="423" t="s">
        <v>162</v>
      </c>
      <c r="V6" s="438">
        <f>1732725+472600+1422900+155550+472600</f>
        <v>4256375</v>
      </c>
      <c r="W6" s="423" t="s">
        <v>162</v>
      </c>
      <c r="X6" s="423" t="s">
        <v>162</v>
      </c>
      <c r="Y6" s="423" t="s">
        <v>162</v>
      </c>
      <c r="Z6" s="423" t="s">
        <v>162</v>
      </c>
      <c r="AA6" s="435" t="s">
        <v>162</v>
      </c>
      <c r="AB6" s="438">
        <f>305775+83400+251100+27450+83400</f>
        <v>751125</v>
      </c>
      <c r="AC6" s="426" t="s">
        <v>88</v>
      </c>
      <c r="AD6" s="426" t="s">
        <v>162</v>
      </c>
      <c r="AE6" s="438">
        <f>1732725+472600+1422900+155550+472600</f>
        <v>4256375</v>
      </c>
      <c r="AF6" s="426" t="s">
        <v>162</v>
      </c>
      <c r="AG6" s="426" t="s">
        <v>162</v>
      </c>
      <c r="AH6" s="432" t="s">
        <v>618</v>
      </c>
      <c r="AI6" s="432" t="s">
        <v>619</v>
      </c>
      <c r="AJ6" s="390">
        <v>45596</v>
      </c>
      <c r="AK6" s="352"/>
    </row>
    <row r="7" spans="1:37" s="49" customFormat="1" ht="121.5" customHeight="1" x14ac:dyDescent="0.25">
      <c r="A7" s="48"/>
      <c r="B7" s="424"/>
      <c r="C7" s="424"/>
      <c r="D7" s="391"/>
      <c r="E7" s="424"/>
      <c r="F7" s="425"/>
      <c r="G7" s="424"/>
      <c r="H7" s="425"/>
      <c r="I7" s="425"/>
      <c r="J7" s="51" t="s">
        <v>273</v>
      </c>
      <c r="K7" s="51" t="s">
        <v>274</v>
      </c>
      <c r="L7" s="51" t="s">
        <v>275</v>
      </c>
      <c r="M7" s="34">
        <v>3.11</v>
      </c>
      <c r="N7" s="424"/>
      <c r="O7" s="424"/>
      <c r="P7" s="391"/>
      <c r="Q7" s="391"/>
      <c r="R7" s="391"/>
      <c r="S7" s="391"/>
      <c r="T7" s="439"/>
      <c r="U7" s="424"/>
      <c r="V7" s="439"/>
      <c r="W7" s="424"/>
      <c r="X7" s="424"/>
      <c r="Y7" s="424"/>
      <c r="Z7" s="424"/>
      <c r="AA7" s="436"/>
      <c r="AB7" s="439"/>
      <c r="AC7" s="391"/>
      <c r="AD7" s="391"/>
      <c r="AE7" s="439"/>
      <c r="AF7" s="391"/>
      <c r="AG7" s="391"/>
      <c r="AH7" s="433"/>
      <c r="AI7" s="433"/>
      <c r="AJ7" s="391"/>
      <c r="AK7" s="348"/>
    </row>
    <row r="8" spans="1:37" s="49" customFormat="1" ht="99" customHeight="1" x14ac:dyDescent="0.25">
      <c r="A8" s="48"/>
      <c r="B8" s="424"/>
      <c r="C8" s="424"/>
      <c r="D8" s="391"/>
      <c r="E8" s="424"/>
      <c r="F8" s="423" t="s">
        <v>642</v>
      </c>
      <c r="G8" s="424"/>
      <c r="H8" s="423" t="s">
        <v>80</v>
      </c>
      <c r="I8" s="423" t="s">
        <v>80</v>
      </c>
      <c r="J8" s="51" t="s">
        <v>269</v>
      </c>
      <c r="K8" s="51" t="s">
        <v>270</v>
      </c>
      <c r="L8" s="51" t="s">
        <v>114</v>
      </c>
      <c r="M8" s="211">
        <v>3150</v>
      </c>
      <c r="N8" s="424"/>
      <c r="O8" s="424"/>
      <c r="P8" s="391"/>
      <c r="Q8" s="391"/>
      <c r="R8" s="391"/>
      <c r="S8" s="391"/>
      <c r="T8" s="439"/>
      <c r="U8" s="424"/>
      <c r="V8" s="439"/>
      <c r="W8" s="424"/>
      <c r="X8" s="424"/>
      <c r="Y8" s="424"/>
      <c r="Z8" s="424"/>
      <c r="AA8" s="436"/>
      <c r="AB8" s="439"/>
      <c r="AC8" s="391"/>
      <c r="AD8" s="391"/>
      <c r="AE8" s="439"/>
      <c r="AF8" s="391"/>
      <c r="AG8" s="391"/>
      <c r="AH8" s="433"/>
      <c r="AI8" s="433"/>
      <c r="AJ8" s="391"/>
      <c r="AK8" s="352"/>
    </row>
    <row r="9" spans="1:37" s="49" customFormat="1" ht="90.6" customHeight="1" x14ac:dyDescent="0.25">
      <c r="A9" s="48"/>
      <c r="B9" s="424"/>
      <c r="C9" s="424"/>
      <c r="D9" s="391"/>
      <c r="E9" s="424"/>
      <c r="F9" s="425"/>
      <c r="G9" s="424"/>
      <c r="H9" s="425"/>
      <c r="I9" s="425"/>
      <c r="J9" s="51" t="s">
        <v>273</v>
      </c>
      <c r="K9" s="51" t="s">
        <v>274</v>
      </c>
      <c r="L9" s="51" t="s">
        <v>275</v>
      </c>
      <c r="M9" s="51">
        <v>0.6</v>
      </c>
      <c r="N9" s="424"/>
      <c r="O9" s="424"/>
      <c r="P9" s="391"/>
      <c r="Q9" s="391"/>
      <c r="R9" s="391"/>
      <c r="S9" s="391"/>
      <c r="T9" s="439"/>
      <c r="U9" s="424"/>
      <c r="V9" s="439"/>
      <c r="W9" s="424"/>
      <c r="X9" s="424"/>
      <c r="Y9" s="424"/>
      <c r="Z9" s="424"/>
      <c r="AA9" s="436"/>
      <c r="AB9" s="439"/>
      <c r="AC9" s="391"/>
      <c r="AD9" s="391"/>
      <c r="AE9" s="439"/>
      <c r="AF9" s="391"/>
      <c r="AG9" s="391"/>
      <c r="AH9" s="433"/>
      <c r="AI9" s="433"/>
      <c r="AJ9" s="391"/>
      <c r="AK9" s="348"/>
    </row>
    <row r="10" spans="1:37" s="52" customFormat="1" ht="75.75" customHeight="1" x14ac:dyDescent="0.2">
      <c r="A10" s="50"/>
      <c r="B10" s="424"/>
      <c r="C10" s="424"/>
      <c r="D10" s="391"/>
      <c r="E10" s="424"/>
      <c r="F10" s="423" t="s">
        <v>276</v>
      </c>
      <c r="G10" s="424"/>
      <c r="H10" s="423" t="s">
        <v>80</v>
      </c>
      <c r="I10" s="423" t="s">
        <v>80</v>
      </c>
      <c r="J10" s="51" t="s">
        <v>269</v>
      </c>
      <c r="K10" s="51" t="s">
        <v>270</v>
      </c>
      <c r="L10" s="51" t="s">
        <v>114</v>
      </c>
      <c r="M10" s="211">
        <v>4200</v>
      </c>
      <c r="N10" s="424"/>
      <c r="O10" s="424"/>
      <c r="P10" s="391"/>
      <c r="Q10" s="391"/>
      <c r="R10" s="391"/>
      <c r="S10" s="391"/>
      <c r="T10" s="439"/>
      <c r="U10" s="424"/>
      <c r="V10" s="439"/>
      <c r="W10" s="424"/>
      <c r="X10" s="424"/>
      <c r="Y10" s="424"/>
      <c r="Z10" s="424"/>
      <c r="AA10" s="436"/>
      <c r="AB10" s="439"/>
      <c r="AC10" s="391"/>
      <c r="AD10" s="391"/>
      <c r="AE10" s="439"/>
      <c r="AF10" s="391"/>
      <c r="AG10" s="391"/>
      <c r="AH10" s="433"/>
      <c r="AI10" s="433"/>
      <c r="AJ10" s="391"/>
      <c r="AK10" s="426" t="s">
        <v>549</v>
      </c>
    </row>
    <row r="11" spans="1:37" s="52" customFormat="1" ht="60" x14ac:dyDescent="0.2">
      <c r="A11" s="50"/>
      <c r="B11" s="424"/>
      <c r="C11" s="424"/>
      <c r="D11" s="391"/>
      <c r="E11" s="424"/>
      <c r="F11" s="425"/>
      <c r="G11" s="424"/>
      <c r="H11" s="425"/>
      <c r="I11" s="425"/>
      <c r="J11" s="51" t="s">
        <v>273</v>
      </c>
      <c r="K11" s="51" t="s">
        <v>274</v>
      </c>
      <c r="L11" s="51" t="s">
        <v>275</v>
      </c>
      <c r="M11" s="51">
        <v>3.52</v>
      </c>
      <c r="N11" s="424"/>
      <c r="O11" s="424"/>
      <c r="P11" s="391"/>
      <c r="Q11" s="391"/>
      <c r="R11" s="391"/>
      <c r="S11" s="391"/>
      <c r="T11" s="439"/>
      <c r="U11" s="424"/>
      <c r="V11" s="439"/>
      <c r="W11" s="424"/>
      <c r="X11" s="424"/>
      <c r="Y11" s="424"/>
      <c r="Z11" s="424"/>
      <c r="AA11" s="436"/>
      <c r="AB11" s="439"/>
      <c r="AC11" s="391"/>
      <c r="AD11" s="391"/>
      <c r="AE11" s="439"/>
      <c r="AF11" s="391"/>
      <c r="AG11" s="391"/>
      <c r="AH11" s="433"/>
      <c r="AI11" s="433"/>
      <c r="AJ11" s="391"/>
      <c r="AK11" s="391"/>
    </row>
    <row r="12" spans="1:37" s="52" customFormat="1" ht="72" customHeight="1" x14ac:dyDescent="0.2">
      <c r="A12" s="53"/>
      <c r="B12" s="424"/>
      <c r="C12" s="424"/>
      <c r="D12" s="391"/>
      <c r="E12" s="424"/>
      <c r="F12" s="441" t="s">
        <v>277</v>
      </c>
      <c r="G12" s="424"/>
      <c r="H12" s="441" t="s">
        <v>80</v>
      </c>
      <c r="I12" s="441" t="s">
        <v>80</v>
      </c>
      <c r="J12" s="181" t="s">
        <v>269</v>
      </c>
      <c r="K12" s="181" t="s">
        <v>270</v>
      </c>
      <c r="L12" s="181" t="s">
        <v>114</v>
      </c>
      <c r="M12" s="212">
        <v>3150</v>
      </c>
      <c r="N12" s="424"/>
      <c r="O12" s="424"/>
      <c r="P12" s="391"/>
      <c r="Q12" s="391"/>
      <c r="R12" s="391"/>
      <c r="S12" s="391"/>
      <c r="T12" s="439"/>
      <c r="U12" s="424"/>
      <c r="V12" s="439"/>
      <c r="W12" s="424"/>
      <c r="X12" s="424"/>
      <c r="Y12" s="424"/>
      <c r="Z12" s="424"/>
      <c r="AA12" s="436"/>
      <c r="AB12" s="439"/>
      <c r="AC12" s="391"/>
      <c r="AD12" s="391"/>
      <c r="AE12" s="439"/>
      <c r="AF12" s="391"/>
      <c r="AG12" s="391"/>
      <c r="AH12" s="433"/>
      <c r="AI12" s="433"/>
      <c r="AJ12" s="391"/>
      <c r="AK12" s="391"/>
    </row>
    <row r="13" spans="1:37" s="52" customFormat="1" ht="60" x14ac:dyDescent="0.2">
      <c r="A13" s="54"/>
      <c r="B13" s="424"/>
      <c r="C13" s="424"/>
      <c r="D13" s="391"/>
      <c r="E13" s="424"/>
      <c r="F13" s="442"/>
      <c r="G13" s="424"/>
      <c r="H13" s="442"/>
      <c r="I13" s="442"/>
      <c r="J13" s="181" t="s">
        <v>273</v>
      </c>
      <c r="K13" s="181" t="s">
        <v>274</v>
      </c>
      <c r="L13" s="181" t="s">
        <v>275</v>
      </c>
      <c r="M13" s="181">
        <v>0.61</v>
      </c>
      <c r="N13" s="424"/>
      <c r="O13" s="424"/>
      <c r="P13" s="391"/>
      <c r="Q13" s="391"/>
      <c r="R13" s="391"/>
      <c r="S13" s="391"/>
      <c r="T13" s="439"/>
      <c r="U13" s="424"/>
      <c r="V13" s="439"/>
      <c r="W13" s="424"/>
      <c r="X13" s="424"/>
      <c r="Y13" s="424"/>
      <c r="Z13" s="424"/>
      <c r="AA13" s="436"/>
      <c r="AB13" s="439"/>
      <c r="AC13" s="391"/>
      <c r="AD13" s="391"/>
      <c r="AE13" s="439"/>
      <c r="AF13" s="391"/>
      <c r="AG13" s="391"/>
      <c r="AH13" s="433"/>
      <c r="AI13" s="433"/>
      <c r="AJ13" s="391"/>
      <c r="AK13" s="391"/>
    </row>
    <row r="14" spans="1:37" s="52" customFormat="1" ht="72" customHeight="1" x14ac:dyDescent="0.2">
      <c r="A14" s="50"/>
      <c r="B14" s="424"/>
      <c r="C14" s="424"/>
      <c r="D14" s="391"/>
      <c r="E14" s="424"/>
      <c r="F14" s="423" t="s">
        <v>278</v>
      </c>
      <c r="G14" s="424"/>
      <c r="H14" s="423" t="s">
        <v>80</v>
      </c>
      <c r="I14" s="423" t="s">
        <v>80</v>
      </c>
      <c r="J14" s="51" t="s">
        <v>269</v>
      </c>
      <c r="K14" s="51" t="s">
        <v>270</v>
      </c>
      <c r="L14" s="51" t="s">
        <v>114</v>
      </c>
      <c r="M14" s="211">
        <v>2940</v>
      </c>
      <c r="N14" s="424"/>
      <c r="O14" s="424"/>
      <c r="P14" s="391"/>
      <c r="Q14" s="391"/>
      <c r="R14" s="391"/>
      <c r="S14" s="391"/>
      <c r="T14" s="439"/>
      <c r="U14" s="424"/>
      <c r="V14" s="439"/>
      <c r="W14" s="424"/>
      <c r="X14" s="424"/>
      <c r="Y14" s="424"/>
      <c r="Z14" s="424"/>
      <c r="AA14" s="436"/>
      <c r="AB14" s="439"/>
      <c r="AC14" s="391"/>
      <c r="AD14" s="391"/>
      <c r="AE14" s="439"/>
      <c r="AF14" s="391"/>
      <c r="AG14" s="391"/>
      <c r="AH14" s="433"/>
      <c r="AI14" s="433"/>
      <c r="AJ14" s="391"/>
      <c r="AK14" s="391"/>
    </row>
    <row r="15" spans="1:37" s="52" customFormat="1" ht="60" x14ac:dyDescent="0.2">
      <c r="A15" s="50"/>
      <c r="B15" s="425"/>
      <c r="C15" s="425"/>
      <c r="D15" s="427"/>
      <c r="E15" s="425"/>
      <c r="F15" s="425"/>
      <c r="G15" s="425"/>
      <c r="H15" s="425"/>
      <c r="I15" s="425"/>
      <c r="J15" s="51" t="s">
        <v>273</v>
      </c>
      <c r="K15" s="51" t="s">
        <v>274</v>
      </c>
      <c r="L15" s="51" t="s">
        <v>275</v>
      </c>
      <c r="M15" s="34">
        <v>0.56000000000000005</v>
      </c>
      <c r="N15" s="425"/>
      <c r="O15" s="425"/>
      <c r="P15" s="427"/>
      <c r="Q15" s="427"/>
      <c r="R15" s="427"/>
      <c r="S15" s="427"/>
      <c r="T15" s="440"/>
      <c r="U15" s="425"/>
      <c r="V15" s="440"/>
      <c r="W15" s="425"/>
      <c r="X15" s="425"/>
      <c r="Y15" s="425"/>
      <c r="Z15" s="425"/>
      <c r="AA15" s="437"/>
      <c r="AB15" s="440"/>
      <c r="AC15" s="427"/>
      <c r="AD15" s="427"/>
      <c r="AE15" s="440"/>
      <c r="AF15" s="427"/>
      <c r="AG15" s="427"/>
      <c r="AH15" s="434"/>
      <c r="AI15" s="434"/>
      <c r="AJ15" s="427"/>
      <c r="AK15" s="391"/>
    </row>
    <row r="16" spans="1:37" s="52" customFormat="1" ht="72" customHeight="1" x14ac:dyDescent="0.2">
      <c r="A16" s="50"/>
      <c r="B16" s="55" t="s">
        <v>294</v>
      </c>
      <c r="C16" s="55" t="s">
        <v>295</v>
      </c>
      <c r="D16" s="55" t="s">
        <v>293</v>
      </c>
      <c r="E16" s="55" t="s">
        <v>296</v>
      </c>
      <c r="F16" s="55" t="s">
        <v>295</v>
      </c>
      <c r="G16" s="55" t="s">
        <v>268</v>
      </c>
      <c r="H16" s="55" t="s">
        <v>80</v>
      </c>
      <c r="I16" s="55" t="s">
        <v>80</v>
      </c>
      <c r="J16" s="60" t="s">
        <v>297</v>
      </c>
      <c r="K16" s="60" t="s">
        <v>298</v>
      </c>
      <c r="L16" s="60" t="s">
        <v>117</v>
      </c>
      <c r="M16" s="60">
        <v>1</v>
      </c>
      <c r="N16" s="55" t="s">
        <v>120</v>
      </c>
      <c r="O16" s="55" t="s">
        <v>107</v>
      </c>
      <c r="P16" s="55" t="s">
        <v>121</v>
      </c>
      <c r="Q16" s="55" t="s">
        <v>86</v>
      </c>
      <c r="R16" s="55" t="s">
        <v>271</v>
      </c>
      <c r="S16" s="55" t="s">
        <v>133</v>
      </c>
      <c r="T16" s="61">
        <v>265917.06</v>
      </c>
      <c r="U16" s="55" t="s">
        <v>162</v>
      </c>
      <c r="V16" s="61">
        <v>265917.06</v>
      </c>
      <c r="W16" s="55" t="s">
        <v>162</v>
      </c>
      <c r="X16" s="55" t="s">
        <v>162</v>
      </c>
      <c r="Y16" s="55" t="s">
        <v>162</v>
      </c>
      <c r="Z16" s="55" t="s">
        <v>162</v>
      </c>
      <c r="AA16" s="55" t="s">
        <v>162</v>
      </c>
      <c r="AB16" s="61">
        <v>46926.54</v>
      </c>
      <c r="AC16" s="55" t="s">
        <v>88</v>
      </c>
      <c r="AD16" s="55" t="s">
        <v>162</v>
      </c>
      <c r="AE16" s="61">
        <v>265917.06</v>
      </c>
      <c r="AF16" s="55" t="s">
        <v>162</v>
      </c>
      <c r="AG16" s="55" t="s">
        <v>162</v>
      </c>
      <c r="AH16" s="62" t="s">
        <v>299</v>
      </c>
      <c r="AI16" s="62" t="s">
        <v>181</v>
      </c>
      <c r="AJ16" s="213">
        <v>45471</v>
      </c>
      <c r="AK16" s="391"/>
    </row>
    <row r="17" spans="1:37" s="52" customFormat="1" ht="120" x14ac:dyDescent="0.2">
      <c r="A17" s="50"/>
      <c r="B17" s="55" t="s">
        <v>300</v>
      </c>
      <c r="C17" s="55" t="s">
        <v>301</v>
      </c>
      <c r="D17" s="55" t="s">
        <v>293</v>
      </c>
      <c r="E17" s="55" t="s">
        <v>296</v>
      </c>
      <c r="F17" s="55" t="s">
        <v>301</v>
      </c>
      <c r="G17" s="55" t="s">
        <v>268</v>
      </c>
      <c r="H17" s="55" t="s">
        <v>80</v>
      </c>
      <c r="I17" s="55" t="s">
        <v>80</v>
      </c>
      <c r="J17" s="60" t="s">
        <v>297</v>
      </c>
      <c r="K17" s="60" t="s">
        <v>298</v>
      </c>
      <c r="L17" s="60" t="s">
        <v>117</v>
      </c>
      <c r="M17" s="60">
        <v>1</v>
      </c>
      <c r="N17" s="55" t="s">
        <v>120</v>
      </c>
      <c r="O17" s="55" t="s">
        <v>107</v>
      </c>
      <c r="P17" s="55" t="s">
        <v>121</v>
      </c>
      <c r="Q17" s="55" t="s">
        <v>86</v>
      </c>
      <c r="R17" s="55" t="s">
        <v>271</v>
      </c>
      <c r="S17" s="55" t="s">
        <v>133</v>
      </c>
      <c r="T17" s="61">
        <v>328193.33</v>
      </c>
      <c r="U17" s="55" t="s">
        <v>162</v>
      </c>
      <c r="V17" s="61">
        <v>328193.33</v>
      </c>
      <c r="W17" s="55" t="s">
        <v>162</v>
      </c>
      <c r="X17" s="55" t="s">
        <v>162</v>
      </c>
      <c r="Y17" s="55" t="s">
        <v>162</v>
      </c>
      <c r="Z17" s="55" t="s">
        <v>162</v>
      </c>
      <c r="AA17" s="55" t="s">
        <v>162</v>
      </c>
      <c r="AB17" s="61">
        <v>57916.47</v>
      </c>
      <c r="AC17" s="55" t="s">
        <v>88</v>
      </c>
      <c r="AD17" s="55" t="s">
        <v>162</v>
      </c>
      <c r="AE17" s="61">
        <v>328193.33</v>
      </c>
      <c r="AF17" s="55" t="s">
        <v>162</v>
      </c>
      <c r="AG17" s="55" t="s">
        <v>162</v>
      </c>
      <c r="AH17" s="62" t="s">
        <v>302</v>
      </c>
      <c r="AI17" s="62" t="s">
        <v>303</v>
      </c>
      <c r="AJ17" s="213">
        <v>45747</v>
      </c>
      <c r="AK17" s="391"/>
    </row>
    <row r="18" spans="1:37" s="52" customFormat="1" ht="72" customHeight="1" x14ac:dyDescent="0.2">
      <c r="B18" s="60" t="s">
        <v>304</v>
      </c>
      <c r="C18" s="60" t="s">
        <v>305</v>
      </c>
      <c r="D18" s="60" t="s">
        <v>293</v>
      </c>
      <c r="E18" s="60" t="s">
        <v>296</v>
      </c>
      <c r="F18" s="60" t="s">
        <v>305</v>
      </c>
      <c r="G18" s="60" t="s">
        <v>268</v>
      </c>
      <c r="H18" s="55" t="s">
        <v>80</v>
      </c>
      <c r="I18" s="55" t="s">
        <v>80</v>
      </c>
      <c r="J18" s="60" t="s">
        <v>297</v>
      </c>
      <c r="K18" s="60" t="s">
        <v>298</v>
      </c>
      <c r="L18" s="60" t="s">
        <v>117</v>
      </c>
      <c r="M18" s="60">
        <v>1</v>
      </c>
      <c r="N18" s="60" t="s">
        <v>120</v>
      </c>
      <c r="O18" s="60" t="s">
        <v>107</v>
      </c>
      <c r="P18" s="55" t="s">
        <v>121</v>
      </c>
      <c r="Q18" s="55" t="s">
        <v>86</v>
      </c>
      <c r="R18" s="55" t="s">
        <v>271</v>
      </c>
      <c r="S18" s="55" t="s">
        <v>133</v>
      </c>
      <c r="T18" s="61">
        <v>957890.5</v>
      </c>
      <c r="U18" s="55" t="s">
        <v>162</v>
      </c>
      <c r="V18" s="61">
        <v>957890.5</v>
      </c>
      <c r="W18" s="55" t="s">
        <v>162</v>
      </c>
      <c r="X18" s="55" t="s">
        <v>162</v>
      </c>
      <c r="Y18" s="55" t="s">
        <v>162</v>
      </c>
      <c r="Z18" s="55" t="s">
        <v>162</v>
      </c>
      <c r="AA18" s="55" t="s">
        <v>162</v>
      </c>
      <c r="AB18" s="61">
        <v>169039.5</v>
      </c>
      <c r="AC18" s="55" t="s">
        <v>88</v>
      </c>
      <c r="AD18" s="55" t="s">
        <v>162</v>
      </c>
      <c r="AE18" s="61">
        <v>957890.5</v>
      </c>
      <c r="AF18" s="55" t="s">
        <v>162</v>
      </c>
      <c r="AG18" s="55" t="s">
        <v>162</v>
      </c>
      <c r="AH18" s="62" t="s">
        <v>306</v>
      </c>
      <c r="AI18" s="62" t="s">
        <v>307</v>
      </c>
      <c r="AJ18" s="227">
        <v>45838</v>
      </c>
      <c r="AK18" s="391"/>
    </row>
    <row r="19" spans="1:37" s="52" customFormat="1" ht="84" customHeight="1" x14ac:dyDescent="0.2">
      <c r="B19" s="443" t="s">
        <v>510</v>
      </c>
      <c r="C19" s="443" t="s">
        <v>511</v>
      </c>
      <c r="D19" s="443" t="s">
        <v>293</v>
      </c>
      <c r="E19" s="443" t="s">
        <v>296</v>
      </c>
      <c r="F19" s="443" t="s">
        <v>511</v>
      </c>
      <c r="G19" s="443" t="s">
        <v>268</v>
      </c>
      <c r="H19" s="443" t="s">
        <v>80</v>
      </c>
      <c r="I19" s="443" t="s">
        <v>80</v>
      </c>
      <c r="J19" s="228" t="s">
        <v>512</v>
      </c>
      <c r="K19" s="228" t="s">
        <v>513</v>
      </c>
      <c r="L19" s="228" t="s">
        <v>91</v>
      </c>
      <c r="M19" s="229">
        <v>95000</v>
      </c>
      <c r="N19" s="443" t="s">
        <v>158</v>
      </c>
      <c r="O19" s="443" t="s">
        <v>514</v>
      </c>
      <c r="P19" s="230" t="s">
        <v>121</v>
      </c>
      <c r="Q19" s="230" t="s">
        <v>86</v>
      </c>
      <c r="R19" s="230" t="s">
        <v>271</v>
      </c>
      <c r="S19" s="443" t="s">
        <v>133</v>
      </c>
      <c r="T19" s="446">
        <v>1772000</v>
      </c>
      <c r="U19" s="443" t="s">
        <v>162</v>
      </c>
      <c r="V19" s="446">
        <v>1772000</v>
      </c>
      <c r="W19" s="443" t="s">
        <v>162</v>
      </c>
      <c r="X19" s="443" t="s">
        <v>162</v>
      </c>
      <c r="Y19" s="443" t="s">
        <v>162</v>
      </c>
      <c r="Z19" s="443" t="s">
        <v>162</v>
      </c>
      <c r="AA19" s="443" t="s">
        <v>162</v>
      </c>
      <c r="AB19" s="446">
        <v>4028000</v>
      </c>
      <c r="AC19" s="443" t="s">
        <v>88</v>
      </c>
      <c r="AD19" s="443" t="s">
        <v>162</v>
      </c>
      <c r="AE19" s="446">
        <v>1772000</v>
      </c>
      <c r="AF19" s="443" t="s">
        <v>162</v>
      </c>
      <c r="AG19" s="443" t="s">
        <v>162</v>
      </c>
      <c r="AH19" s="449" t="s">
        <v>515</v>
      </c>
      <c r="AI19" s="449" t="s">
        <v>516</v>
      </c>
      <c r="AJ19" s="426"/>
      <c r="AK19" s="427"/>
    </row>
    <row r="20" spans="1:37" s="59" customFormat="1" ht="120" customHeight="1" x14ac:dyDescent="0.25">
      <c r="B20" s="444"/>
      <c r="C20" s="444"/>
      <c r="D20" s="444"/>
      <c r="E20" s="444"/>
      <c r="F20" s="444"/>
      <c r="G20" s="444"/>
      <c r="H20" s="444"/>
      <c r="I20" s="444"/>
      <c r="J20" s="228" t="s">
        <v>517</v>
      </c>
      <c r="K20" s="228" t="s">
        <v>518</v>
      </c>
      <c r="L20" s="228" t="s">
        <v>94</v>
      </c>
      <c r="M20" s="228">
        <v>18</v>
      </c>
      <c r="N20" s="444"/>
      <c r="O20" s="444"/>
      <c r="P20" s="230" t="s">
        <v>121</v>
      </c>
      <c r="Q20" s="230" t="s">
        <v>86</v>
      </c>
      <c r="R20" s="230" t="s">
        <v>271</v>
      </c>
      <c r="S20" s="444"/>
      <c r="T20" s="447"/>
      <c r="U20" s="444"/>
      <c r="V20" s="447"/>
      <c r="W20" s="444"/>
      <c r="X20" s="444"/>
      <c r="Y20" s="444"/>
      <c r="Z20" s="444"/>
      <c r="AA20" s="444"/>
      <c r="AB20" s="447"/>
      <c r="AC20" s="444"/>
      <c r="AD20" s="444"/>
      <c r="AE20" s="447"/>
      <c r="AF20" s="444"/>
      <c r="AG20" s="444"/>
      <c r="AH20" s="450"/>
      <c r="AI20" s="450"/>
      <c r="AJ20" s="391"/>
      <c r="AK20" s="55" t="s">
        <v>549</v>
      </c>
    </row>
    <row r="21" spans="1:37" s="59" customFormat="1" ht="144" x14ac:dyDescent="0.25">
      <c r="B21" s="445"/>
      <c r="C21" s="445"/>
      <c r="D21" s="445"/>
      <c r="E21" s="445"/>
      <c r="F21" s="445"/>
      <c r="G21" s="445"/>
      <c r="H21" s="445"/>
      <c r="I21" s="445"/>
      <c r="J21" s="228" t="s">
        <v>519</v>
      </c>
      <c r="K21" s="228" t="s">
        <v>520</v>
      </c>
      <c r="L21" s="228" t="s">
        <v>521</v>
      </c>
      <c r="M21" s="228">
        <v>960</v>
      </c>
      <c r="N21" s="445"/>
      <c r="O21" s="445"/>
      <c r="P21" s="230" t="s">
        <v>121</v>
      </c>
      <c r="Q21" s="230" t="s">
        <v>86</v>
      </c>
      <c r="R21" s="230" t="s">
        <v>271</v>
      </c>
      <c r="S21" s="445"/>
      <c r="T21" s="448"/>
      <c r="U21" s="445"/>
      <c r="V21" s="448"/>
      <c r="W21" s="445"/>
      <c r="X21" s="445"/>
      <c r="Y21" s="445"/>
      <c r="Z21" s="445"/>
      <c r="AA21" s="445"/>
      <c r="AB21" s="448"/>
      <c r="AC21" s="445"/>
      <c r="AD21" s="445"/>
      <c r="AE21" s="448"/>
      <c r="AF21" s="445"/>
      <c r="AG21" s="445"/>
      <c r="AH21" s="451"/>
      <c r="AI21" s="451"/>
      <c r="AJ21" s="427"/>
      <c r="AK21" s="55" t="s">
        <v>549</v>
      </c>
    </row>
    <row r="22" spans="1:37" s="59" customFormat="1" ht="72" customHeight="1" x14ac:dyDescent="0.25">
      <c r="B22" s="426" t="s">
        <v>643</v>
      </c>
      <c r="C22" s="426" t="s">
        <v>644</v>
      </c>
      <c r="D22" s="426" t="s">
        <v>293</v>
      </c>
      <c r="E22" s="426" t="s">
        <v>296</v>
      </c>
      <c r="F22" s="426" t="s">
        <v>644</v>
      </c>
      <c r="G22" s="426" t="s">
        <v>268</v>
      </c>
      <c r="H22" s="426" t="s">
        <v>80</v>
      </c>
      <c r="I22" s="426" t="s">
        <v>80</v>
      </c>
      <c r="J22" s="51" t="s">
        <v>269</v>
      </c>
      <c r="K22" s="51" t="s">
        <v>270</v>
      </c>
      <c r="L22" s="51" t="s">
        <v>114</v>
      </c>
      <c r="M22" s="211">
        <v>3150</v>
      </c>
      <c r="N22" s="426" t="s">
        <v>120</v>
      </c>
      <c r="O22" s="426" t="s">
        <v>107</v>
      </c>
      <c r="P22" s="426" t="s">
        <v>121</v>
      </c>
      <c r="Q22" s="426" t="s">
        <v>86</v>
      </c>
      <c r="R22" s="426" t="s">
        <v>271</v>
      </c>
      <c r="S22" s="426" t="s">
        <v>133</v>
      </c>
      <c r="T22" s="438">
        <v>1712500</v>
      </c>
      <c r="U22" s="426" t="s">
        <v>162</v>
      </c>
      <c r="V22" s="438">
        <v>1712500</v>
      </c>
      <c r="W22" s="426" t="s">
        <v>162</v>
      </c>
      <c r="X22" s="426" t="s">
        <v>162</v>
      </c>
      <c r="Y22" s="426" t="s">
        <v>162</v>
      </c>
      <c r="Z22" s="426" t="s">
        <v>162</v>
      </c>
      <c r="AA22" s="426" t="s">
        <v>162</v>
      </c>
      <c r="AB22" s="438">
        <v>302205.90000000002</v>
      </c>
      <c r="AC22" s="426" t="s">
        <v>88</v>
      </c>
      <c r="AD22" s="426" t="s">
        <v>162</v>
      </c>
      <c r="AE22" s="438">
        <v>1712500</v>
      </c>
      <c r="AF22" s="426" t="s">
        <v>162</v>
      </c>
      <c r="AG22" s="426" t="s">
        <v>162</v>
      </c>
      <c r="AH22" s="452" t="s">
        <v>577</v>
      </c>
      <c r="AI22" s="452" t="s">
        <v>578</v>
      </c>
      <c r="AJ22" s="426"/>
      <c r="AK22" s="426" t="s">
        <v>549</v>
      </c>
    </row>
    <row r="23" spans="1:37" s="59" customFormat="1" ht="60" x14ac:dyDescent="0.25">
      <c r="B23" s="427"/>
      <c r="C23" s="427"/>
      <c r="D23" s="427"/>
      <c r="E23" s="427"/>
      <c r="F23" s="427"/>
      <c r="G23" s="427"/>
      <c r="H23" s="427"/>
      <c r="I23" s="427"/>
      <c r="J23" s="51" t="s">
        <v>273</v>
      </c>
      <c r="K23" s="51" t="s">
        <v>274</v>
      </c>
      <c r="L23" s="51" t="s">
        <v>275</v>
      </c>
      <c r="M23" s="34">
        <v>1.1000000000000001</v>
      </c>
      <c r="N23" s="427"/>
      <c r="O23" s="427"/>
      <c r="P23" s="427"/>
      <c r="Q23" s="427"/>
      <c r="R23" s="427"/>
      <c r="S23" s="427"/>
      <c r="T23" s="440"/>
      <c r="U23" s="427"/>
      <c r="V23" s="440"/>
      <c r="W23" s="427"/>
      <c r="X23" s="427"/>
      <c r="Y23" s="427"/>
      <c r="Z23" s="427"/>
      <c r="AA23" s="427"/>
      <c r="AB23" s="440"/>
      <c r="AC23" s="427"/>
      <c r="AD23" s="427"/>
      <c r="AE23" s="440"/>
      <c r="AF23" s="427"/>
      <c r="AG23" s="427"/>
      <c r="AH23" s="453"/>
      <c r="AI23" s="453"/>
      <c r="AJ23" s="427"/>
      <c r="AK23" s="427"/>
    </row>
    <row r="25" spans="1:37" s="48" customFormat="1" ht="13.35" customHeight="1" x14ac:dyDescent="0.25">
      <c r="B25" s="182" t="s">
        <v>23</v>
      </c>
      <c r="C25" s="183"/>
      <c r="D25" s="183"/>
    </row>
    <row r="26" spans="1:37" s="48" customFormat="1" ht="13.35" customHeight="1" x14ac:dyDescent="0.25">
      <c r="B26" s="231" t="s">
        <v>645</v>
      </c>
      <c r="C26" s="183"/>
      <c r="D26" s="183"/>
    </row>
    <row r="27" spans="1:37" s="183" customFormat="1" ht="13.35" customHeight="1" x14ac:dyDescent="0.25">
      <c r="B27" s="184" t="s">
        <v>73</v>
      </c>
      <c r="C27" s="185"/>
      <c r="D27" s="185"/>
      <c r="E27" s="185"/>
      <c r="F27" s="185"/>
      <c r="G27" s="185"/>
      <c r="H27" s="185"/>
      <c r="I27" s="185"/>
    </row>
    <row r="28" spans="1:37" s="183" customFormat="1" ht="13.35" customHeight="1" x14ac:dyDescent="0.25">
      <c r="A28" s="185"/>
      <c r="B28" s="184" t="s">
        <v>74</v>
      </c>
      <c r="C28" s="185"/>
      <c r="D28" s="185"/>
      <c r="E28" s="185"/>
      <c r="F28" s="185"/>
      <c r="G28" s="185"/>
      <c r="H28" s="185"/>
      <c r="I28" s="185"/>
    </row>
  </sheetData>
  <mergeCells count="133">
    <mergeCell ref="AG22:AG23"/>
    <mergeCell ref="AH22:AH23"/>
    <mergeCell ref="AI22:AI23"/>
    <mergeCell ref="AJ22:AJ23"/>
    <mergeCell ref="AK22:AK23"/>
    <mergeCell ref="AA22:AA23"/>
    <mergeCell ref="AB22:AB23"/>
    <mergeCell ref="AC22:AC23"/>
    <mergeCell ref="AD22:AD23"/>
    <mergeCell ref="AE22:AE23"/>
    <mergeCell ref="AF22:AF23"/>
    <mergeCell ref="U22:U23"/>
    <mergeCell ref="V22:V23"/>
    <mergeCell ref="W22:W23"/>
    <mergeCell ref="X22:X23"/>
    <mergeCell ref="Y22:Y23"/>
    <mergeCell ref="Z22:Z23"/>
    <mergeCell ref="O22:O23"/>
    <mergeCell ref="P22:P23"/>
    <mergeCell ref="Q22:Q23"/>
    <mergeCell ref="R22:R23"/>
    <mergeCell ref="S22:S23"/>
    <mergeCell ref="T22:T23"/>
    <mergeCell ref="AJ19:AJ21"/>
    <mergeCell ref="B22:B23"/>
    <mergeCell ref="C22:C23"/>
    <mergeCell ref="D22:D23"/>
    <mergeCell ref="E22:E23"/>
    <mergeCell ref="F22:F23"/>
    <mergeCell ref="G22:G23"/>
    <mergeCell ref="H22:H23"/>
    <mergeCell ref="I22:I23"/>
    <mergeCell ref="N22:N23"/>
    <mergeCell ref="AD19:AD21"/>
    <mergeCell ref="AE19:AE21"/>
    <mergeCell ref="AF19:AF21"/>
    <mergeCell ref="AG19:AG21"/>
    <mergeCell ref="AH19:AH21"/>
    <mergeCell ref="AI19:AI21"/>
    <mergeCell ref="X19:X21"/>
    <mergeCell ref="Y19:Y21"/>
    <mergeCell ref="Z19:Z21"/>
    <mergeCell ref="AA19:AA21"/>
    <mergeCell ref="AB19:AB21"/>
    <mergeCell ref="AC19:AC21"/>
    <mergeCell ref="O19:O21"/>
    <mergeCell ref="S19:S21"/>
    <mergeCell ref="T19:T21"/>
    <mergeCell ref="U19:U21"/>
    <mergeCell ref="V19:V21"/>
    <mergeCell ref="W19:W21"/>
    <mergeCell ref="B19:B21"/>
    <mergeCell ref="C19:C21"/>
    <mergeCell ref="D19:D21"/>
    <mergeCell ref="E19:E21"/>
    <mergeCell ref="F19:F21"/>
    <mergeCell ref="G19:G21"/>
    <mergeCell ref="AK10:AK19"/>
    <mergeCell ref="F12:F13"/>
    <mergeCell ref="H12:H13"/>
    <mergeCell ref="I12:I13"/>
    <mergeCell ref="F14:F15"/>
    <mergeCell ref="H14:H15"/>
    <mergeCell ref="I14:I15"/>
    <mergeCell ref="H19:H21"/>
    <mergeCell ref="I19:I21"/>
    <mergeCell ref="N19:N21"/>
    <mergeCell ref="AI6:AI15"/>
    <mergeCell ref="AJ6:AJ15"/>
    <mergeCell ref="AK6:AK7"/>
    <mergeCell ref="F8:F9"/>
    <mergeCell ref="H8:H9"/>
    <mergeCell ref="I8:I9"/>
    <mergeCell ref="AK8:AK9"/>
    <mergeCell ref="F10:F11"/>
    <mergeCell ref="H10:H11"/>
    <mergeCell ref="I10:I11"/>
    <mergeCell ref="AC6:AC15"/>
    <mergeCell ref="AD6:AD15"/>
    <mergeCell ref="AE6:AE15"/>
    <mergeCell ref="AF6:AF15"/>
    <mergeCell ref="P6:P15"/>
    <mergeCell ref="AG3:AG4"/>
    <mergeCell ref="AH3:AH4"/>
    <mergeCell ref="AI3:AI4"/>
    <mergeCell ref="AG6:AG15"/>
    <mergeCell ref="AH6:AH15"/>
    <mergeCell ref="W6:W15"/>
    <mergeCell ref="X6:X15"/>
    <mergeCell ref="Y6:Y15"/>
    <mergeCell ref="Z6:Z15"/>
    <mergeCell ref="AA6:AA15"/>
    <mergeCell ref="AB6:AB15"/>
    <mergeCell ref="Q6:Q15"/>
    <mergeCell ref="R6:R15"/>
    <mergeCell ref="S6:S15"/>
    <mergeCell ref="T6:T15"/>
    <mergeCell ref="U6:U15"/>
    <mergeCell ref="V6:V15"/>
    <mergeCell ref="AJ3:AJ4"/>
    <mergeCell ref="AK3:AK4"/>
    <mergeCell ref="B6:B15"/>
    <mergeCell ref="C6:C15"/>
    <mergeCell ref="D6:D15"/>
    <mergeCell ref="E6:E15"/>
    <mergeCell ref="F6:F7"/>
    <mergeCell ref="T3:T4"/>
    <mergeCell ref="U3:U4"/>
    <mergeCell ref="V3:AA3"/>
    <mergeCell ref="AB3:AB4"/>
    <mergeCell ref="AC3:AC4"/>
    <mergeCell ref="AD3:AF3"/>
    <mergeCell ref="N3:N4"/>
    <mergeCell ref="O3:O4"/>
    <mergeCell ref="P3:P4"/>
    <mergeCell ref="Q3:Q4"/>
    <mergeCell ref="R3:R4"/>
    <mergeCell ref="S3:S4"/>
    <mergeCell ref="G6:G15"/>
    <mergeCell ref="H6:H7"/>
    <mergeCell ref="I6:I7"/>
    <mergeCell ref="N6:N15"/>
    <mergeCell ref="O6:O15"/>
    <mergeCell ref="B1:AI1"/>
    <mergeCell ref="B3:B4"/>
    <mergeCell ref="C3:C4"/>
    <mergeCell ref="D3:D4"/>
    <mergeCell ref="E3:E4"/>
    <mergeCell ref="F3:F4"/>
    <mergeCell ref="G3:G4"/>
    <mergeCell ref="H3:H4"/>
    <mergeCell ref="I3:I4"/>
    <mergeCell ref="J3:M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758D5-A3BA-45EA-8A79-0E8F99323DF4}">
  <dimension ref="A1:AJ81"/>
  <sheetViews>
    <sheetView topLeftCell="A54" zoomScale="70" zoomScaleNormal="70" workbookViewId="0">
      <selection activeCell="F100" sqref="F100"/>
    </sheetView>
  </sheetViews>
  <sheetFormatPr defaultRowHeight="15" x14ac:dyDescent="0.25"/>
  <cols>
    <col min="2" max="2" width="14.5703125" customWidth="1"/>
    <col min="3" max="3" width="15.7109375" customWidth="1"/>
    <col min="4" max="4" width="12.42578125" customWidth="1"/>
    <col min="5" max="5" width="12.7109375" customWidth="1"/>
    <col min="6" max="6" width="17.7109375" customWidth="1"/>
    <col min="7" max="7" width="45.28515625" customWidth="1"/>
    <col min="8" max="8" width="10.28515625" customWidth="1"/>
    <col min="9" max="9" width="11.42578125" customWidth="1"/>
    <col min="10" max="10" width="41.5703125" customWidth="1"/>
    <col min="11" max="11" width="9.7109375" customWidth="1"/>
    <col min="12" max="12" width="11.7109375" customWidth="1"/>
    <col min="14" max="14" width="9.5703125" customWidth="1"/>
    <col min="15" max="15" width="12.42578125" customWidth="1"/>
    <col min="16" max="16" width="13.42578125" customWidth="1"/>
    <col min="17" max="17" width="11.28515625" customWidth="1"/>
    <col min="19" max="19" width="11.28515625" customWidth="1"/>
    <col min="20" max="20" width="11.42578125" customWidth="1"/>
    <col min="21" max="21" width="11.7109375" customWidth="1"/>
    <col min="22" max="22" width="12.28515625" customWidth="1"/>
    <col min="23" max="23" width="11.28515625" customWidth="1"/>
    <col min="25" max="25" width="10.42578125" customWidth="1"/>
    <col min="27" max="27" width="11.28515625" customWidth="1"/>
    <col min="28" max="28" width="11.5703125" customWidth="1"/>
    <col min="30" max="30" width="11" customWidth="1"/>
    <col min="31" max="31" width="12.42578125" customWidth="1"/>
    <col min="32" max="32" width="12" customWidth="1"/>
    <col min="33" max="33" width="9.5703125" customWidth="1"/>
    <col min="34" max="34" width="14.28515625" customWidth="1"/>
    <col min="35" max="35" width="13" customWidth="1"/>
    <col min="36" max="36" width="10.7109375" customWidth="1"/>
  </cols>
  <sheetData>
    <row r="1" spans="1:36" x14ac:dyDescent="0.25">
      <c r="A1" s="35"/>
      <c r="B1" s="574" t="s">
        <v>40</v>
      </c>
      <c r="C1" s="574"/>
      <c r="D1" s="574"/>
      <c r="E1" s="574"/>
      <c r="F1" s="574"/>
      <c r="G1" s="574"/>
      <c r="H1" s="574"/>
      <c r="I1" s="574"/>
      <c r="J1" s="574"/>
      <c r="K1" s="574"/>
      <c r="L1" s="574"/>
      <c r="M1" s="574"/>
      <c r="N1" s="574"/>
      <c r="O1" s="574"/>
      <c r="P1" s="574"/>
      <c r="Q1" s="574"/>
      <c r="R1" s="574"/>
      <c r="S1" s="574"/>
      <c r="T1" s="574"/>
      <c r="U1" s="574"/>
      <c r="V1" s="574"/>
      <c r="W1" s="574"/>
      <c r="X1" s="574"/>
      <c r="Y1" s="574"/>
      <c r="Z1" s="574"/>
      <c r="AA1" s="574"/>
      <c r="AB1" s="574"/>
      <c r="AC1" s="574"/>
      <c r="AD1" s="574"/>
      <c r="AE1" s="574"/>
      <c r="AF1" s="574"/>
      <c r="AG1" s="574"/>
      <c r="AH1" s="574"/>
      <c r="AI1" s="574"/>
      <c r="AJ1" s="574"/>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40.15" customHeight="1" thickBot="1" x14ac:dyDescent="0.3">
      <c r="A3" s="1"/>
      <c r="B3" s="575" t="s">
        <v>0</v>
      </c>
      <c r="C3" s="567" t="s">
        <v>1</v>
      </c>
      <c r="D3" s="567" t="s">
        <v>28</v>
      </c>
      <c r="E3" s="567" t="s">
        <v>29</v>
      </c>
      <c r="F3" s="567" t="s">
        <v>30</v>
      </c>
      <c r="G3" s="567" t="s">
        <v>3</v>
      </c>
      <c r="H3" s="567" t="s">
        <v>4</v>
      </c>
      <c r="I3" s="567" t="s">
        <v>5</v>
      </c>
      <c r="J3" s="569" t="s">
        <v>6</v>
      </c>
      <c r="K3" s="570"/>
      <c r="L3" s="570"/>
      <c r="M3" s="571"/>
      <c r="N3" s="567" t="s">
        <v>47</v>
      </c>
      <c r="O3" s="567" t="s">
        <v>31</v>
      </c>
      <c r="P3" s="572" t="s">
        <v>42</v>
      </c>
      <c r="Q3" s="572" t="s">
        <v>32</v>
      </c>
      <c r="R3" s="572" t="s">
        <v>37</v>
      </c>
      <c r="S3" s="572" t="s">
        <v>33</v>
      </c>
      <c r="T3" s="567" t="s">
        <v>55</v>
      </c>
      <c r="U3" s="567" t="s">
        <v>57</v>
      </c>
      <c r="V3" s="569" t="s">
        <v>59</v>
      </c>
      <c r="W3" s="570"/>
      <c r="X3" s="570"/>
      <c r="Y3" s="570"/>
      <c r="Z3" s="570"/>
      <c r="AA3" s="571"/>
      <c r="AB3" s="567" t="s">
        <v>69</v>
      </c>
      <c r="AC3" s="572" t="s">
        <v>75</v>
      </c>
      <c r="AD3" s="579" t="s">
        <v>197</v>
      </c>
      <c r="AE3" s="580"/>
      <c r="AF3" s="581"/>
      <c r="AG3" s="567" t="s">
        <v>27</v>
      </c>
      <c r="AH3" s="567" t="s">
        <v>36</v>
      </c>
      <c r="AI3" s="567" t="s">
        <v>34</v>
      </c>
      <c r="AJ3" s="577" t="s">
        <v>35</v>
      </c>
    </row>
    <row r="4" spans="1:36" ht="150" customHeight="1" thickBot="1" x14ac:dyDescent="0.3">
      <c r="A4" s="1"/>
      <c r="B4" s="576"/>
      <c r="C4" s="568"/>
      <c r="D4" s="568"/>
      <c r="E4" s="568"/>
      <c r="F4" s="568"/>
      <c r="G4" s="568"/>
      <c r="H4" s="568"/>
      <c r="I4" s="568"/>
      <c r="J4" s="36" t="s">
        <v>7</v>
      </c>
      <c r="K4" s="36" t="s">
        <v>8</v>
      </c>
      <c r="L4" s="36" t="s">
        <v>9</v>
      </c>
      <c r="M4" s="37" t="s">
        <v>10</v>
      </c>
      <c r="N4" s="568"/>
      <c r="O4" s="568"/>
      <c r="P4" s="573"/>
      <c r="Q4" s="573"/>
      <c r="R4" s="573"/>
      <c r="S4" s="573"/>
      <c r="T4" s="568"/>
      <c r="U4" s="568"/>
      <c r="V4" s="36" t="s">
        <v>61</v>
      </c>
      <c r="W4" s="36" t="s">
        <v>62</v>
      </c>
      <c r="X4" s="36" t="s">
        <v>15</v>
      </c>
      <c r="Y4" s="36" t="s">
        <v>63</v>
      </c>
      <c r="Z4" s="36" t="s">
        <v>60</v>
      </c>
      <c r="AA4" s="36" t="s">
        <v>25</v>
      </c>
      <c r="AB4" s="568"/>
      <c r="AC4" s="573"/>
      <c r="AD4" s="36" t="s">
        <v>16</v>
      </c>
      <c r="AE4" s="36" t="s">
        <v>17</v>
      </c>
      <c r="AF4" s="36" t="s">
        <v>26</v>
      </c>
      <c r="AG4" s="568"/>
      <c r="AH4" s="568"/>
      <c r="AI4" s="568"/>
      <c r="AJ4" s="578"/>
    </row>
    <row r="5" spans="1:36" ht="15.75" thickBot="1" x14ac:dyDescent="0.3">
      <c r="A5" s="1"/>
      <c r="B5" s="38">
        <v>1</v>
      </c>
      <c r="C5" s="39">
        <v>2</v>
      </c>
      <c r="D5" s="39">
        <v>3</v>
      </c>
      <c r="E5" s="39">
        <v>4</v>
      </c>
      <c r="F5" s="39">
        <v>5</v>
      </c>
      <c r="G5" s="39">
        <v>6</v>
      </c>
      <c r="H5" s="39">
        <v>7</v>
      </c>
      <c r="I5" s="39">
        <v>8</v>
      </c>
      <c r="J5" s="39">
        <v>9</v>
      </c>
      <c r="K5" s="39">
        <v>10</v>
      </c>
      <c r="L5" s="39">
        <v>11</v>
      </c>
      <c r="M5" s="39">
        <v>12</v>
      </c>
      <c r="N5" s="39">
        <v>13</v>
      </c>
      <c r="O5" s="39">
        <v>14</v>
      </c>
      <c r="P5" s="39">
        <v>15</v>
      </c>
      <c r="Q5" s="39">
        <v>16</v>
      </c>
      <c r="R5" s="39">
        <v>17</v>
      </c>
      <c r="S5" s="40">
        <v>18</v>
      </c>
      <c r="T5" s="39">
        <v>19</v>
      </c>
      <c r="U5" s="39">
        <v>20</v>
      </c>
      <c r="V5" s="39">
        <v>21</v>
      </c>
      <c r="W5" s="39">
        <v>22</v>
      </c>
      <c r="X5" s="39">
        <v>23</v>
      </c>
      <c r="Y5" s="39">
        <v>24</v>
      </c>
      <c r="Z5" s="39">
        <v>25</v>
      </c>
      <c r="AA5" s="39">
        <v>26</v>
      </c>
      <c r="AB5" s="39">
        <v>27</v>
      </c>
      <c r="AC5" s="39">
        <v>28</v>
      </c>
      <c r="AD5" s="39">
        <v>29</v>
      </c>
      <c r="AE5" s="39">
        <v>30</v>
      </c>
      <c r="AF5" s="39">
        <v>31</v>
      </c>
      <c r="AG5" s="39">
        <v>32</v>
      </c>
      <c r="AH5" s="39">
        <v>33</v>
      </c>
      <c r="AI5" s="39">
        <v>34</v>
      </c>
      <c r="AJ5" s="41">
        <v>35</v>
      </c>
    </row>
    <row r="6" spans="1:36" ht="39" customHeight="1" x14ac:dyDescent="0.25">
      <c r="A6" s="1"/>
      <c r="B6" s="564" t="s">
        <v>622</v>
      </c>
      <c r="C6" s="561" t="s">
        <v>442</v>
      </c>
      <c r="D6" s="561" t="s">
        <v>198</v>
      </c>
      <c r="E6" s="561" t="s">
        <v>199</v>
      </c>
      <c r="F6" s="561" t="s">
        <v>443</v>
      </c>
      <c r="G6" s="561" t="s">
        <v>200</v>
      </c>
      <c r="H6" s="561" t="s">
        <v>80</v>
      </c>
      <c r="I6" s="561" t="s">
        <v>80</v>
      </c>
      <c r="J6" s="214" t="s">
        <v>201</v>
      </c>
      <c r="K6" s="214" t="s">
        <v>202</v>
      </c>
      <c r="L6" s="214" t="s">
        <v>112</v>
      </c>
      <c r="M6" s="215">
        <v>47</v>
      </c>
      <c r="N6" s="561" t="s">
        <v>120</v>
      </c>
      <c r="O6" s="561" t="s">
        <v>98</v>
      </c>
      <c r="P6" s="561" t="s">
        <v>203</v>
      </c>
      <c r="Q6" s="561" t="s">
        <v>204</v>
      </c>
      <c r="R6" s="561" t="s">
        <v>87</v>
      </c>
      <c r="S6" s="561" t="s">
        <v>133</v>
      </c>
      <c r="T6" s="552">
        <f>U6</f>
        <v>890500</v>
      </c>
      <c r="U6" s="552">
        <f>V6</f>
        <v>890500</v>
      </c>
      <c r="V6" s="552">
        <v>890500</v>
      </c>
      <c r="W6" s="552">
        <v>0</v>
      </c>
      <c r="X6" s="552">
        <v>0</v>
      </c>
      <c r="Y6" s="552">
        <v>0</v>
      </c>
      <c r="Z6" s="552">
        <v>0</v>
      </c>
      <c r="AA6" s="552">
        <v>0</v>
      </c>
      <c r="AB6" s="552">
        <v>157148</v>
      </c>
      <c r="AC6" s="552" t="s">
        <v>88</v>
      </c>
      <c r="AD6" s="552">
        <v>0</v>
      </c>
      <c r="AE6" s="552">
        <f>V6</f>
        <v>890500</v>
      </c>
      <c r="AF6" s="552">
        <v>0</v>
      </c>
      <c r="AG6" s="555"/>
      <c r="AH6" s="558" t="s">
        <v>444</v>
      </c>
      <c r="AI6" s="558" t="s">
        <v>445</v>
      </c>
      <c r="AJ6" s="549">
        <v>45387</v>
      </c>
    </row>
    <row r="7" spans="1:36" ht="36.4" customHeight="1" x14ac:dyDescent="0.25">
      <c r="A7" s="1"/>
      <c r="B7" s="565"/>
      <c r="C7" s="562"/>
      <c r="D7" s="562"/>
      <c r="E7" s="562"/>
      <c r="F7" s="562"/>
      <c r="G7" s="562"/>
      <c r="H7" s="562"/>
      <c r="I7" s="562"/>
      <c r="J7" s="216" t="s">
        <v>205</v>
      </c>
      <c r="K7" s="216" t="s">
        <v>206</v>
      </c>
      <c r="L7" s="216" t="s">
        <v>114</v>
      </c>
      <c r="M7" s="217">
        <v>47</v>
      </c>
      <c r="N7" s="562"/>
      <c r="O7" s="562"/>
      <c r="P7" s="562"/>
      <c r="Q7" s="562"/>
      <c r="R7" s="562"/>
      <c r="S7" s="562"/>
      <c r="T7" s="553"/>
      <c r="U7" s="553"/>
      <c r="V7" s="553"/>
      <c r="W7" s="553"/>
      <c r="X7" s="553"/>
      <c r="Y7" s="553"/>
      <c r="Z7" s="553"/>
      <c r="AA7" s="553"/>
      <c r="AB7" s="553"/>
      <c r="AC7" s="553"/>
      <c r="AD7" s="553"/>
      <c r="AE7" s="553"/>
      <c r="AF7" s="553"/>
      <c r="AG7" s="556"/>
      <c r="AH7" s="559"/>
      <c r="AI7" s="559"/>
      <c r="AJ7" s="550"/>
    </row>
    <row r="8" spans="1:36" ht="50.1" customHeight="1" x14ac:dyDescent="0.25">
      <c r="A8" s="1"/>
      <c r="B8" s="565"/>
      <c r="C8" s="562"/>
      <c r="D8" s="562"/>
      <c r="E8" s="562"/>
      <c r="F8" s="562"/>
      <c r="G8" s="562"/>
      <c r="H8" s="562"/>
      <c r="I8" s="562"/>
      <c r="J8" s="216" t="s">
        <v>224</v>
      </c>
      <c r="K8" s="216" t="s">
        <v>225</v>
      </c>
      <c r="L8" s="216" t="s">
        <v>117</v>
      </c>
      <c r="M8" s="217">
        <v>20</v>
      </c>
      <c r="N8" s="562"/>
      <c r="O8" s="562"/>
      <c r="P8" s="562"/>
      <c r="Q8" s="562"/>
      <c r="R8" s="562"/>
      <c r="S8" s="562"/>
      <c r="T8" s="553"/>
      <c r="U8" s="553"/>
      <c r="V8" s="553"/>
      <c r="W8" s="553"/>
      <c r="X8" s="553"/>
      <c r="Y8" s="553"/>
      <c r="Z8" s="553"/>
      <c r="AA8" s="553"/>
      <c r="AB8" s="553"/>
      <c r="AC8" s="553"/>
      <c r="AD8" s="553"/>
      <c r="AE8" s="553"/>
      <c r="AF8" s="553"/>
      <c r="AG8" s="556"/>
      <c r="AH8" s="559"/>
      <c r="AI8" s="559"/>
      <c r="AJ8" s="550"/>
    </row>
    <row r="9" spans="1:36" ht="50.1" customHeight="1" thickBot="1" x14ac:dyDescent="0.3">
      <c r="A9" s="1"/>
      <c r="B9" s="566"/>
      <c r="C9" s="563"/>
      <c r="D9" s="563"/>
      <c r="E9" s="563"/>
      <c r="F9" s="563"/>
      <c r="G9" s="563"/>
      <c r="H9" s="563"/>
      <c r="I9" s="563"/>
      <c r="J9" s="218" t="s">
        <v>226</v>
      </c>
      <c r="K9" s="218" t="s">
        <v>227</v>
      </c>
      <c r="L9" s="218" t="s">
        <v>214</v>
      </c>
      <c r="M9" s="219">
        <v>50</v>
      </c>
      <c r="N9" s="563"/>
      <c r="O9" s="563"/>
      <c r="P9" s="563"/>
      <c r="Q9" s="563"/>
      <c r="R9" s="563"/>
      <c r="S9" s="563"/>
      <c r="T9" s="554"/>
      <c r="U9" s="554"/>
      <c r="V9" s="554"/>
      <c r="W9" s="554"/>
      <c r="X9" s="554"/>
      <c r="Y9" s="554"/>
      <c r="Z9" s="554"/>
      <c r="AA9" s="554"/>
      <c r="AB9" s="554"/>
      <c r="AC9" s="554"/>
      <c r="AD9" s="554"/>
      <c r="AE9" s="554"/>
      <c r="AF9" s="554"/>
      <c r="AG9" s="557"/>
      <c r="AH9" s="560"/>
      <c r="AI9" s="560"/>
      <c r="AJ9" s="551"/>
    </row>
    <row r="10" spans="1:36" ht="61.15" customHeight="1" x14ac:dyDescent="0.25">
      <c r="A10" s="1"/>
      <c r="B10" s="474" t="s">
        <v>207</v>
      </c>
      <c r="C10" s="472" t="s">
        <v>208</v>
      </c>
      <c r="D10" s="472" t="s">
        <v>198</v>
      </c>
      <c r="E10" s="472" t="s">
        <v>199</v>
      </c>
      <c r="F10" s="472" t="s">
        <v>209</v>
      </c>
      <c r="G10" s="472" t="s">
        <v>200</v>
      </c>
      <c r="H10" s="472" t="s">
        <v>80</v>
      </c>
      <c r="I10" s="472" t="s">
        <v>80</v>
      </c>
      <c r="J10" s="42" t="s">
        <v>210</v>
      </c>
      <c r="K10" s="42" t="s">
        <v>211</v>
      </c>
      <c r="L10" s="42" t="s">
        <v>117</v>
      </c>
      <c r="M10" s="43">
        <v>4</v>
      </c>
      <c r="N10" s="472" t="s">
        <v>120</v>
      </c>
      <c r="O10" s="472" t="s">
        <v>84</v>
      </c>
      <c r="P10" s="470" t="s">
        <v>203</v>
      </c>
      <c r="Q10" s="470" t="s">
        <v>204</v>
      </c>
      <c r="R10" s="470" t="s">
        <v>87</v>
      </c>
      <c r="S10" s="470" t="s">
        <v>133</v>
      </c>
      <c r="T10" s="466">
        <f>U10+U12+U14+U16+U18+U20+U22+U24+U26</f>
        <v>4458485</v>
      </c>
      <c r="U10" s="466">
        <f>V10</f>
        <v>93500</v>
      </c>
      <c r="V10" s="466">
        <v>93500</v>
      </c>
      <c r="W10" s="466">
        <v>0</v>
      </c>
      <c r="X10" s="466">
        <v>0</v>
      </c>
      <c r="Y10" s="466">
        <v>0</v>
      </c>
      <c r="Z10" s="466">
        <v>0</v>
      </c>
      <c r="AA10" s="466">
        <v>0</v>
      </c>
      <c r="AB10" s="466">
        <v>16500</v>
      </c>
      <c r="AC10" s="466" t="s">
        <v>88</v>
      </c>
      <c r="AD10" s="466">
        <v>0</v>
      </c>
      <c r="AE10" s="466">
        <f>V10</f>
        <v>93500</v>
      </c>
      <c r="AF10" s="466">
        <v>0</v>
      </c>
      <c r="AG10" s="498"/>
      <c r="AH10" s="500">
        <v>45383</v>
      </c>
      <c r="AI10" s="500">
        <v>45444</v>
      </c>
      <c r="AJ10" s="496">
        <v>45387</v>
      </c>
    </row>
    <row r="11" spans="1:36" ht="70.150000000000006" customHeight="1" x14ac:dyDescent="0.25">
      <c r="A11" s="1"/>
      <c r="B11" s="486"/>
      <c r="C11" s="485"/>
      <c r="D11" s="485"/>
      <c r="E11" s="485"/>
      <c r="F11" s="534"/>
      <c r="G11" s="485"/>
      <c r="H11" s="534"/>
      <c r="I11" s="534"/>
      <c r="J11" s="46" t="s">
        <v>212</v>
      </c>
      <c r="K11" s="46" t="s">
        <v>213</v>
      </c>
      <c r="L11" s="46" t="s">
        <v>214</v>
      </c>
      <c r="M11" s="47">
        <v>4</v>
      </c>
      <c r="N11" s="534"/>
      <c r="O11" s="534"/>
      <c r="P11" s="535"/>
      <c r="Q11" s="535"/>
      <c r="R11" s="535"/>
      <c r="S11" s="535"/>
      <c r="T11" s="493"/>
      <c r="U11" s="533"/>
      <c r="V11" s="533"/>
      <c r="W11" s="533"/>
      <c r="X11" s="533"/>
      <c r="Y11" s="533"/>
      <c r="Z11" s="533"/>
      <c r="AA11" s="533"/>
      <c r="AB11" s="533"/>
      <c r="AC11" s="533"/>
      <c r="AD11" s="533"/>
      <c r="AE11" s="533"/>
      <c r="AF11" s="533"/>
      <c r="AG11" s="529"/>
      <c r="AH11" s="530"/>
      <c r="AI11" s="530"/>
      <c r="AJ11" s="531"/>
    </row>
    <row r="12" spans="1:36" ht="55.5" customHeight="1" x14ac:dyDescent="0.25">
      <c r="A12" s="1"/>
      <c r="B12" s="486"/>
      <c r="C12" s="485"/>
      <c r="D12" s="485"/>
      <c r="E12" s="485"/>
      <c r="F12" s="487" t="s">
        <v>215</v>
      </c>
      <c r="G12" s="485"/>
      <c r="H12" s="487" t="s">
        <v>80</v>
      </c>
      <c r="I12" s="487" t="s">
        <v>80</v>
      </c>
      <c r="J12" s="46" t="s">
        <v>210</v>
      </c>
      <c r="K12" s="46" t="s">
        <v>211</v>
      </c>
      <c r="L12" s="46" t="s">
        <v>117</v>
      </c>
      <c r="M12" s="47">
        <v>35</v>
      </c>
      <c r="N12" s="487" t="s">
        <v>120</v>
      </c>
      <c r="O12" s="487" t="s">
        <v>84</v>
      </c>
      <c r="P12" s="532" t="s">
        <v>203</v>
      </c>
      <c r="Q12" s="532" t="s">
        <v>204</v>
      </c>
      <c r="R12" s="532" t="s">
        <v>87</v>
      </c>
      <c r="S12" s="532" t="s">
        <v>133</v>
      </c>
      <c r="T12" s="493"/>
      <c r="U12" s="528">
        <f>V12</f>
        <v>800000</v>
      </c>
      <c r="V12" s="528">
        <v>800000</v>
      </c>
      <c r="W12" s="528">
        <v>0</v>
      </c>
      <c r="X12" s="528">
        <v>0</v>
      </c>
      <c r="Y12" s="528">
        <v>0</v>
      </c>
      <c r="Z12" s="528">
        <v>0</v>
      </c>
      <c r="AA12" s="547">
        <v>0</v>
      </c>
      <c r="AB12" s="547">
        <v>141177</v>
      </c>
      <c r="AC12" s="528" t="s">
        <v>88</v>
      </c>
      <c r="AD12" s="528">
        <v>0</v>
      </c>
      <c r="AE12" s="528">
        <f>V12</f>
        <v>800000</v>
      </c>
      <c r="AF12" s="528">
        <v>0</v>
      </c>
      <c r="AG12" s="527"/>
      <c r="AH12" s="530"/>
      <c r="AI12" s="530"/>
      <c r="AJ12" s="531"/>
    </row>
    <row r="13" spans="1:36" ht="70.150000000000006" customHeight="1" x14ac:dyDescent="0.25">
      <c r="A13" s="1"/>
      <c r="B13" s="486"/>
      <c r="C13" s="485"/>
      <c r="D13" s="485"/>
      <c r="E13" s="485"/>
      <c r="F13" s="534"/>
      <c r="G13" s="485"/>
      <c r="H13" s="534"/>
      <c r="I13" s="534"/>
      <c r="J13" s="46" t="s">
        <v>212</v>
      </c>
      <c r="K13" s="46" t="s">
        <v>213</v>
      </c>
      <c r="L13" s="46" t="s">
        <v>214</v>
      </c>
      <c r="M13" s="47">
        <v>35</v>
      </c>
      <c r="N13" s="534"/>
      <c r="O13" s="534"/>
      <c r="P13" s="535"/>
      <c r="Q13" s="535"/>
      <c r="R13" s="535"/>
      <c r="S13" s="535"/>
      <c r="T13" s="493"/>
      <c r="U13" s="533"/>
      <c r="V13" s="533"/>
      <c r="W13" s="533"/>
      <c r="X13" s="533"/>
      <c r="Y13" s="533"/>
      <c r="Z13" s="533"/>
      <c r="AA13" s="548"/>
      <c r="AB13" s="548"/>
      <c r="AC13" s="533"/>
      <c r="AD13" s="533"/>
      <c r="AE13" s="533"/>
      <c r="AF13" s="533"/>
      <c r="AG13" s="529"/>
      <c r="AH13" s="530"/>
      <c r="AI13" s="530"/>
      <c r="AJ13" s="531"/>
    </row>
    <row r="14" spans="1:36" ht="60" customHeight="1" x14ac:dyDescent="0.25">
      <c r="A14" s="1"/>
      <c r="B14" s="486"/>
      <c r="C14" s="485"/>
      <c r="D14" s="485"/>
      <c r="E14" s="485"/>
      <c r="F14" s="487" t="s">
        <v>216</v>
      </c>
      <c r="G14" s="485"/>
      <c r="H14" s="487" t="s">
        <v>80</v>
      </c>
      <c r="I14" s="487" t="s">
        <v>80</v>
      </c>
      <c r="J14" s="46" t="s">
        <v>210</v>
      </c>
      <c r="K14" s="46" t="s">
        <v>211</v>
      </c>
      <c r="L14" s="46" t="s">
        <v>117</v>
      </c>
      <c r="M14" s="47">
        <v>12</v>
      </c>
      <c r="N14" s="487" t="s">
        <v>120</v>
      </c>
      <c r="O14" s="487" t="s">
        <v>107</v>
      </c>
      <c r="P14" s="532" t="s">
        <v>203</v>
      </c>
      <c r="Q14" s="532" t="s">
        <v>204</v>
      </c>
      <c r="R14" s="532" t="s">
        <v>87</v>
      </c>
      <c r="S14" s="532" t="s">
        <v>133</v>
      </c>
      <c r="T14" s="493"/>
      <c r="U14" s="528">
        <f>V14</f>
        <v>467500</v>
      </c>
      <c r="V14" s="528">
        <v>467500</v>
      </c>
      <c r="W14" s="528">
        <v>0</v>
      </c>
      <c r="X14" s="528">
        <v>0</v>
      </c>
      <c r="Y14" s="528">
        <v>0</v>
      </c>
      <c r="Z14" s="528">
        <v>0</v>
      </c>
      <c r="AA14" s="528">
        <v>0</v>
      </c>
      <c r="AB14" s="528">
        <v>82500</v>
      </c>
      <c r="AC14" s="528" t="s">
        <v>88</v>
      </c>
      <c r="AD14" s="528">
        <v>0</v>
      </c>
      <c r="AE14" s="528">
        <f>V14</f>
        <v>467500</v>
      </c>
      <c r="AF14" s="528">
        <v>0</v>
      </c>
      <c r="AG14" s="527"/>
      <c r="AH14" s="530"/>
      <c r="AI14" s="530"/>
      <c r="AJ14" s="531"/>
    </row>
    <row r="15" spans="1:36" ht="38.25" x14ac:dyDescent="0.25">
      <c r="A15" s="1"/>
      <c r="B15" s="486"/>
      <c r="C15" s="485"/>
      <c r="D15" s="485"/>
      <c r="E15" s="485"/>
      <c r="F15" s="534"/>
      <c r="G15" s="485"/>
      <c r="H15" s="534"/>
      <c r="I15" s="534"/>
      <c r="J15" s="46" t="s">
        <v>212</v>
      </c>
      <c r="K15" s="46" t="s">
        <v>213</v>
      </c>
      <c r="L15" s="46" t="s">
        <v>214</v>
      </c>
      <c r="M15" s="47">
        <v>12</v>
      </c>
      <c r="N15" s="534"/>
      <c r="O15" s="534"/>
      <c r="P15" s="535"/>
      <c r="Q15" s="535"/>
      <c r="R15" s="535"/>
      <c r="S15" s="535"/>
      <c r="T15" s="493"/>
      <c r="U15" s="533"/>
      <c r="V15" s="533"/>
      <c r="W15" s="533"/>
      <c r="X15" s="533"/>
      <c r="Y15" s="533"/>
      <c r="Z15" s="533"/>
      <c r="AA15" s="533"/>
      <c r="AB15" s="533"/>
      <c r="AC15" s="533"/>
      <c r="AD15" s="533"/>
      <c r="AE15" s="533"/>
      <c r="AF15" s="533"/>
      <c r="AG15" s="529"/>
      <c r="AH15" s="530"/>
      <c r="AI15" s="530"/>
      <c r="AJ15" s="531"/>
    </row>
    <row r="16" spans="1:36" ht="61.5" customHeight="1" x14ac:dyDescent="0.25">
      <c r="A16" s="1"/>
      <c r="B16" s="486"/>
      <c r="C16" s="485"/>
      <c r="D16" s="485"/>
      <c r="E16" s="485"/>
      <c r="F16" s="487" t="s">
        <v>217</v>
      </c>
      <c r="G16" s="485"/>
      <c r="H16" s="487" t="s">
        <v>80</v>
      </c>
      <c r="I16" s="487" t="s">
        <v>80</v>
      </c>
      <c r="J16" s="46" t="s">
        <v>210</v>
      </c>
      <c r="K16" s="46" t="s">
        <v>211</v>
      </c>
      <c r="L16" s="46" t="s">
        <v>117</v>
      </c>
      <c r="M16" s="47">
        <v>10</v>
      </c>
      <c r="N16" s="487" t="s">
        <v>120</v>
      </c>
      <c r="O16" s="487" t="s">
        <v>107</v>
      </c>
      <c r="P16" s="532" t="s">
        <v>203</v>
      </c>
      <c r="Q16" s="532" t="s">
        <v>204</v>
      </c>
      <c r="R16" s="532" t="s">
        <v>87</v>
      </c>
      <c r="S16" s="532" t="s">
        <v>133</v>
      </c>
      <c r="T16" s="493"/>
      <c r="U16" s="528">
        <f>V16</f>
        <v>765000</v>
      </c>
      <c r="V16" s="528">
        <v>765000</v>
      </c>
      <c r="W16" s="528">
        <v>0</v>
      </c>
      <c r="X16" s="528">
        <v>0</v>
      </c>
      <c r="Y16" s="528">
        <v>0</v>
      </c>
      <c r="Z16" s="528">
        <v>0</v>
      </c>
      <c r="AA16" s="528">
        <v>0</v>
      </c>
      <c r="AB16" s="528">
        <v>135000</v>
      </c>
      <c r="AC16" s="528" t="s">
        <v>88</v>
      </c>
      <c r="AD16" s="528">
        <v>0</v>
      </c>
      <c r="AE16" s="528">
        <f>V16</f>
        <v>765000</v>
      </c>
      <c r="AF16" s="528">
        <v>0</v>
      </c>
      <c r="AG16" s="527"/>
      <c r="AH16" s="530"/>
      <c r="AI16" s="530"/>
      <c r="AJ16" s="531"/>
    </row>
    <row r="17" spans="1:36" ht="38.25" x14ac:dyDescent="0.25">
      <c r="A17" s="1"/>
      <c r="B17" s="486"/>
      <c r="C17" s="485"/>
      <c r="D17" s="485"/>
      <c r="E17" s="485"/>
      <c r="F17" s="534"/>
      <c r="G17" s="485"/>
      <c r="H17" s="534"/>
      <c r="I17" s="534"/>
      <c r="J17" s="46" t="s">
        <v>212</v>
      </c>
      <c r="K17" s="46" t="s">
        <v>213</v>
      </c>
      <c r="L17" s="46" t="s">
        <v>214</v>
      </c>
      <c r="M17" s="47">
        <v>10</v>
      </c>
      <c r="N17" s="534"/>
      <c r="O17" s="534"/>
      <c r="P17" s="535"/>
      <c r="Q17" s="535"/>
      <c r="R17" s="535"/>
      <c r="S17" s="535"/>
      <c r="T17" s="493"/>
      <c r="U17" s="533"/>
      <c r="V17" s="533"/>
      <c r="W17" s="533"/>
      <c r="X17" s="533"/>
      <c r="Y17" s="533"/>
      <c r="Z17" s="533"/>
      <c r="AA17" s="533"/>
      <c r="AB17" s="533"/>
      <c r="AC17" s="533"/>
      <c r="AD17" s="533"/>
      <c r="AE17" s="533"/>
      <c r="AF17" s="533"/>
      <c r="AG17" s="529"/>
      <c r="AH17" s="530"/>
      <c r="AI17" s="530"/>
      <c r="AJ17" s="531"/>
    </row>
    <row r="18" spans="1:36" ht="38.25" x14ac:dyDescent="0.25">
      <c r="A18" s="1"/>
      <c r="B18" s="486"/>
      <c r="C18" s="485"/>
      <c r="D18" s="485"/>
      <c r="E18" s="485"/>
      <c r="F18" s="546" t="s">
        <v>623</v>
      </c>
      <c r="G18" s="485"/>
      <c r="H18" s="546" t="s">
        <v>80</v>
      </c>
      <c r="I18" s="546" t="s">
        <v>80</v>
      </c>
      <c r="J18" s="220" t="s">
        <v>210</v>
      </c>
      <c r="K18" s="220" t="s">
        <v>211</v>
      </c>
      <c r="L18" s="220" t="s">
        <v>117</v>
      </c>
      <c r="M18" s="221">
        <v>20</v>
      </c>
      <c r="N18" s="546" t="s">
        <v>120</v>
      </c>
      <c r="O18" s="546" t="s">
        <v>107</v>
      </c>
      <c r="P18" s="546" t="s">
        <v>203</v>
      </c>
      <c r="Q18" s="546" t="s">
        <v>204</v>
      </c>
      <c r="R18" s="546" t="s">
        <v>87</v>
      </c>
      <c r="S18" s="546" t="s">
        <v>133</v>
      </c>
      <c r="T18" s="493"/>
      <c r="U18" s="545">
        <f>V18</f>
        <v>63750</v>
      </c>
      <c r="V18" s="545">
        <v>63750</v>
      </c>
      <c r="W18" s="545">
        <v>0</v>
      </c>
      <c r="X18" s="545">
        <v>0</v>
      </c>
      <c r="Y18" s="545">
        <v>0</v>
      </c>
      <c r="Z18" s="545">
        <v>0</v>
      </c>
      <c r="AA18" s="545">
        <v>0</v>
      </c>
      <c r="AB18" s="545">
        <v>11250</v>
      </c>
      <c r="AC18" s="545" t="s">
        <v>88</v>
      </c>
      <c r="AD18" s="545">
        <v>0</v>
      </c>
      <c r="AE18" s="545">
        <f>V18</f>
        <v>63750</v>
      </c>
      <c r="AF18" s="545">
        <v>0</v>
      </c>
      <c r="AG18" s="527"/>
      <c r="AH18" s="530"/>
      <c r="AI18" s="530"/>
      <c r="AJ18" s="531"/>
    </row>
    <row r="19" spans="1:36" ht="51" x14ac:dyDescent="0.25">
      <c r="A19" s="1"/>
      <c r="B19" s="486"/>
      <c r="C19" s="485"/>
      <c r="D19" s="485"/>
      <c r="E19" s="485"/>
      <c r="F19" s="543"/>
      <c r="G19" s="485"/>
      <c r="H19" s="543"/>
      <c r="I19" s="543"/>
      <c r="J19" s="220" t="s">
        <v>212</v>
      </c>
      <c r="K19" s="220" t="s">
        <v>213</v>
      </c>
      <c r="L19" s="220" t="s">
        <v>214</v>
      </c>
      <c r="M19" s="221">
        <v>30</v>
      </c>
      <c r="N19" s="543"/>
      <c r="O19" s="543"/>
      <c r="P19" s="543"/>
      <c r="Q19" s="543"/>
      <c r="R19" s="543"/>
      <c r="S19" s="543"/>
      <c r="T19" s="493"/>
      <c r="U19" s="541"/>
      <c r="V19" s="541"/>
      <c r="W19" s="541"/>
      <c r="X19" s="541"/>
      <c r="Y19" s="541"/>
      <c r="Z19" s="541"/>
      <c r="AA19" s="541"/>
      <c r="AB19" s="541"/>
      <c r="AC19" s="541"/>
      <c r="AD19" s="541"/>
      <c r="AE19" s="541"/>
      <c r="AF19" s="541"/>
      <c r="AG19" s="529"/>
      <c r="AH19" s="530"/>
      <c r="AI19" s="530"/>
      <c r="AJ19" s="531"/>
    </row>
    <row r="20" spans="1:36" ht="60" customHeight="1" x14ac:dyDescent="0.25">
      <c r="A20" s="1"/>
      <c r="B20" s="486"/>
      <c r="C20" s="485"/>
      <c r="D20" s="485"/>
      <c r="E20" s="485"/>
      <c r="F20" s="487" t="s">
        <v>446</v>
      </c>
      <c r="G20" s="485"/>
      <c r="H20" s="487" t="s">
        <v>80</v>
      </c>
      <c r="I20" s="487" t="s">
        <v>80</v>
      </c>
      <c r="J20" s="46" t="s">
        <v>210</v>
      </c>
      <c r="K20" s="46" t="s">
        <v>211</v>
      </c>
      <c r="L20" s="46" t="s">
        <v>117</v>
      </c>
      <c r="M20" s="47">
        <v>30</v>
      </c>
      <c r="N20" s="487" t="s">
        <v>120</v>
      </c>
      <c r="O20" s="487" t="s">
        <v>107</v>
      </c>
      <c r="P20" s="532" t="s">
        <v>203</v>
      </c>
      <c r="Q20" s="532" t="s">
        <v>204</v>
      </c>
      <c r="R20" s="532" t="s">
        <v>87</v>
      </c>
      <c r="S20" s="532" t="s">
        <v>133</v>
      </c>
      <c r="T20" s="493"/>
      <c r="U20" s="528">
        <f>V20</f>
        <v>850000</v>
      </c>
      <c r="V20" s="528">
        <v>850000</v>
      </c>
      <c r="W20" s="528">
        <v>0</v>
      </c>
      <c r="X20" s="528">
        <v>0</v>
      </c>
      <c r="Y20" s="528">
        <v>0</v>
      </c>
      <c r="Z20" s="528">
        <v>0</v>
      </c>
      <c r="AA20" s="528">
        <v>0</v>
      </c>
      <c r="AB20" s="528">
        <v>150000</v>
      </c>
      <c r="AC20" s="528" t="s">
        <v>88</v>
      </c>
      <c r="AD20" s="528">
        <v>0</v>
      </c>
      <c r="AE20" s="528">
        <f>V20</f>
        <v>850000</v>
      </c>
      <c r="AF20" s="528">
        <v>0</v>
      </c>
      <c r="AG20" s="527"/>
      <c r="AH20" s="530"/>
      <c r="AI20" s="530"/>
      <c r="AJ20" s="531"/>
    </row>
    <row r="21" spans="1:36" ht="38.25" x14ac:dyDescent="0.25">
      <c r="A21" s="1"/>
      <c r="B21" s="486"/>
      <c r="C21" s="485"/>
      <c r="D21" s="485"/>
      <c r="E21" s="485"/>
      <c r="F21" s="534"/>
      <c r="G21" s="485"/>
      <c r="H21" s="534"/>
      <c r="I21" s="534"/>
      <c r="J21" s="46" t="s">
        <v>212</v>
      </c>
      <c r="K21" s="46" t="s">
        <v>213</v>
      </c>
      <c r="L21" s="46" t="s">
        <v>214</v>
      </c>
      <c r="M21" s="47">
        <v>30</v>
      </c>
      <c r="N21" s="534"/>
      <c r="O21" s="534"/>
      <c r="P21" s="535"/>
      <c r="Q21" s="535"/>
      <c r="R21" s="535"/>
      <c r="S21" s="535"/>
      <c r="T21" s="493"/>
      <c r="U21" s="533"/>
      <c r="V21" s="533"/>
      <c r="W21" s="533"/>
      <c r="X21" s="533"/>
      <c r="Y21" s="533"/>
      <c r="Z21" s="533"/>
      <c r="AA21" s="533"/>
      <c r="AB21" s="533"/>
      <c r="AC21" s="533"/>
      <c r="AD21" s="533"/>
      <c r="AE21" s="533"/>
      <c r="AF21" s="533"/>
      <c r="AG21" s="529"/>
      <c r="AH21" s="530"/>
      <c r="AI21" s="530"/>
      <c r="AJ21" s="531"/>
    </row>
    <row r="22" spans="1:36" ht="55.5" customHeight="1" x14ac:dyDescent="0.25">
      <c r="A22" s="1"/>
      <c r="B22" s="486"/>
      <c r="C22" s="485"/>
      <c r="D22" s="485"/>
      <c r="E22" s="485"/>
      <c r="F22" s="487" t="s">
        <v>218</v>
      </c>
      <c r="G22" s="485"/>
      <c r="H22" s="487" t="s">
        <v>80</v>
      </c>
      <c r="I22" s="487" t="s">
        <v>80</v>
      </c>
      <c r="J22" s="46" t="s">
        <v>210</v>
      </c>
      <c r="K22" s="46" t="s">
        <v>211</v>
      </c>
      <c r="L22" s="46" t="s">
        <v>117</v>
      </c>
      <c r="M22" s="47">
        <v>4</v>
      </c>
      <c r="N22" s="487" t="s">
        <v>120</v>
      </c>
      <c r="O22" s="487" t="s">
        <v>95</v>
      </c>
      <c r="P22" s="532" t="s">
        <v>203</v>
      </c>
      <c r="Q22" s="532" t="s">
        <v>204</v>
      </c>
      <c r="R22" s="532" t="s">
        <v>87</v>
      </c>
      <c r="S22" s="532" t="s">
        <v>133</v>
      </c>
      <c r="T22" s="493"/>
      <c r="U22" s="528">
        <f>V22</f>
        <v>118235</v>
      </c>
      <c r="V22" s="528">
        <v>118235</v>
      </c>
      <c r="W22" s="528">
        <v>0</v>
      </c>
      <c r="X22" s="528">
        <v>0</v>
      </c>
      <c r="Y22" s="528">
        <v>0</v>
      </c>
      <c r="Z22" s="528">
        <v>0</v>
      </c>
      <c r="AA22" s="528">
        <v>0</v>
      </c>
      <c r="AB22" s="528">
        <v>20865</v>
      </c>
      <c r="AC22" s="528" t="s">
        <v>88</v>
      </c>
      <c r="AD22" s="528">
        <v>0</v>
      </c>
      <c r="AE22" s="528">
        <f>V22</f>
        <v>118235</v>
      </c>
      <c r="AF22" s="528">
        <v>0</v>
      </c>
      <c r="AG22" s="527"/>
      <c r="AH22" s="530"/>
      <c r="AI22" s="530"/>
      <c r="AJ22" s="531"/>
    </row>
    <row r="23" spans="1:36" ht="38.25" x14ac:dyDescent="0.25">
      <c r="A23" s="1"/>
      <c r="B23" s="486"/>
      <c r="C23" s="485"/>
      <c r="D23" s="485"/>
      <c r="E23" s="485"/>
      <c r="F23" s="534"/>
      <c r="G23" s="485"/>
      <c r="H23" s="534"/>
      <c r="I23" s="534"/>
      <c r="J23" s="46" t="s">
        <v>212</v>
      </c>
      <c r="K23" s="46" t="s">
        <v>213</v>
      </c>
      <c r="L23" s="46" t="s">
        <v>214</v>
      </c>
      <c r="M23" s="47">
        <v>4</v>
      </c>
      <c r="N23" s="534"/>
      <c r="O23" s="534"/>
      <c r="P23" s="535"/>
      <c r="Q23" s="535"/>
      <c r="R23" s="535"/>
      <c r="S23" s="535"/>
      <c r="T23" s="493"/>
      <c r="U23" s="533"/>
      <c r="V23" s="533"/>
      <c r="W23" s="533"/>
      <c r="X23" s="533"/>
      <c r="Y23" s="533"/>
      <c r="Z23" s="533"/>
      <c r="AA23" s="533"/>
      <c r="AB23" s="533"/>
      <c r="AC23" s="533"/>
      <c r="AD23" s="533"/>
      <c r="AE23" s="533"/>
      <c r="AF23" s="533"/>
      <c r="AG23" s="529"/>
      <c r="AH23" s="530"/>
      <c r="AI23" s="530"/>
      <c r="AJ23" s="531"/>
    </row>
    <row r="24" spans="1:36" ht="59.1" customHeight="1" x14ac:dyDescent="0.25">
      <c r="A24" s="1"/>
      <c r="B24" s="486"/>
      <c r="C24" s="485"/>
      <c r="D24" s="485"/>
      <c r="E24" s="485"/>
      <c r="F24" s="487" t="s">
        <v>219</v>
      </c>
      <c r="G24" s="485"/>
      <c r="H24" s="487" t="s">
        <v>80</v>
      </c>
      <c r="I24" s="487" t="s">
        <v>80</v>
      </c>
      <c r="J24" s="46" t="s">
        <v>210</v>
      </c>
      <c r="K24" s="46" t="s">
        <v>211</v>
      </c>
      <c r="L24" s="46" t="s">
        <v>117</v>
      </c>
      <c r="M24" s="47">
        <v>10</v>
      </c>
      <c r="N24" s="487" t="s">
        <v>120</v>
      </c>
      <c r="O24" s="487" t="s">
        <v>95</v>
      </c>
      <c r="P24" s="532" t="s">
        <v>203</v>
      </c>
      <c r="Q24" s="532" t="s">
        <v>204</v>
      </c>
      <c r="R24" s="532" t="s">
        <v>87</v>
      </c>
      <c r="S24" s="532" t="s">
        <v>133</v>
      </c>
      <c r="T24" s="493"/>
      <c r="U24" s="528">
        <f>V24</f>
        <v>620500</v>
      </c>
      <c r="V24" s="528">
        <v>620500</v>
      </c>
      <c r="W24" s="528">
        <v>0</v>
      </c>
      <c r="X24" s="528">
        <v>0</v>
      </c>
      <c r="Y24" s="528">
        <v>0</v>
      </c>
      <c r="Z24" s="528">
        <v>0</v>
      </c>
      <c r="AA24" s="528">
        <v>0</v>
      </c>
      <c r="AB24" s="528">
        <v>109500</v>
      </c>
      <c r="AC24" s="528" t="s">
        <v>88</v>
      </c>
      <c r="AD24" s="528">
        <v>0</v>
      </c>
      <c r="AE24" s="528">
        <f>V24</f>
        <v>620500</v>
      </c>
      <c r="AF24" s="528">
        <v>0</v>
      </c>
      <c r="AG24" s="527"/>
      <c r="AH24" s="530"/>
      <c r="AI24" s="530"/>
      <c r="AJ24" s="531"/>
    </row>
    <row r="25" spans="1:36" ht="38.25" x14ac:dyDescent="0.25">
      <c r="A25" s="1"/>
      <c r="B25" s="486"/>
      <c r="C25" s="485"/>
      <c r="D25" s="485"/>
      <c r="E25" s="485"/>
      <c r="F25" s="534"/>
      <c r="G25" s="485"/>
      <c r="H25" s="534"/>
      <c r="I25" s="534"/>
      <c r="J25" s="46" t="s">
        <v>212</v>
      </c>
      <c r="K25" s="46" t="s">
        <v>213</v>
      </c>
      <c r="L25" s="46" t="s">
        <v>214</v>
      </c>
      <c r="M25" s="47">
        <v>10</v>
      </c>
      <c r="N25" s="534"/>
      <c r="O25" s="534"/>
      <c r="P25" s="535"/>
      <c r="Q25" s="535"/>
      <c r="R25" s="535"/>
      <c r="S25" s="535"/>
      <c r="T25" s="493"/>
      <c r="U25" s="533"/>
      <c r="V25" s="533"/>
      <c r="W25" s="533"/>
      <c r="X25" s="533"/>
      <c r="Y25" s="533"/>
      <c r="Z25" s="533"/>
      <c r="AA25" s="533"/>
      <c r="AB25" s="533"/>
      <c r="AC25" s="533"/>
      <c r="AD25" s="533"/>
      <c r="AE25" s="533"/>
      <c r="AF25" s="533"/>
      <c r="AG25" s="529"/>
      <c r="AH25" s="530"/>
      <c r="AI25" s="530"/>
      <c r="AJ25" s="531"/>
    </row>
    <row r="26" spans="1:36" ht="66" customHeight="1" x14ac:dyDescent="0.25">
      <c r="A26" s="1"/>
      <c r="B26" s="486"/>
      <c r="C26" s="485"/>
      <c r="D26" s="485"/>
      <c r="E26" s="485"/>
      <c r="F26" s="487" t="s">
        <v>220</v>
      </c>
      <c r="G26" s="485"/>
      <c r="H26" s="487" t="s">
        <v>80</v>
      </c>
      <c r="I26" s="487" t="s">
        <v>80</v>
      </c>
      <c r="J26" s="46" t="s">
        <v>210</v>
      </c>
      <c r="K26" s="46" t="s">
        <v>211</v>
      </c>
      <c r="L26" s="46" t="s">
        <v>117</v>
      </c>
      <c r="M26" s="47">
        <v>32</v>
      </c>
      <c r="N26" s="487" t="s">
        <v>120</v>
      </c>
      <c r="O26" s="487" t="s">
        <v>95</v>
      </c>
      <c r="P26" s="532" t="s">
        <v>203</v>
      </c>
      <c r="Q26" s="532" t="s">
        <v>204</v>
      </c>
      <c r="R26" s="532" t="s">
        <v>87</v>
      </c>
      <c r="S26" s="532" t="s">
        <v>133</v>
      </c>
      <c r="T26" s="493"/>
      <c r="U26" s="528">
        <f>V26</f>
        <v>680000</v>
      </c>
      <c r="V26" s="528">
        <v>680000</v>
      </c>
      <c r="W26" s="528">
        <v>0</v>
      </c>
      <c r="X26" s="528">
        <v>0</v>
      </c>
      <c r="Y26" s="528">
        <v>0</v>
      </c>
      <c r="Z26" s="528">
        <v>0</v>
      </c>
      <c r="AA26" s="528">
        <v>0</v>
      </c>
      <c r="AB26" s="528">
        <v>120000</v>
      </c>
      <c r="AC26" s="528" t="s">
        <v>88</v>
      </c>
      <c r="AD26" s="528">
        <v>0</v>
      </c>
      <c r="AE26" s="528">
        <f>V26</f>
        <v>680000</v>
      </c>
      <c r="AF26" s="528">
        <v>0</v>
      </c>
      <c r="AG26" s="527"/>
      <c r="AH26" s="530"/>
      <c r="AI26" s="530"/>
      <c r="AJ26" s="531"/>
    </row>
    <row r="27" spans="1:36" ht="39" thickBot="1" x14ac:dyDescent="0.3">
      <c r="A27" s="1"/>
      <c r="B27" s="475"/>
      <c r="C27" s="473"/>
      <c r="D27" s="473"/>
      <c r="E27" s="473"/>
      <c r="F27" s="473"/>
      <c r="G27" s="473"/>
      <c r="H27" s="473"/>
      <c r="I27" s="473"/>
      <c r="J27" s="44" t="s">
        <v>212</v>
      </c>
      <c r="K27" s="44" t="s">
        <v>213</v>
      </c>
      <c r="L27" s="44" t="s">
        <v>214</v>
      </c>
      <c r="M27" s="45">
        <v>32</v>
      </c>
      <c r="N27" s="473"/>
      <c r="O27" s="473"/>
      <c r="P27" s="471"/>
      <c r="Q27" s="471"/>
      <c r="R27" s="471"/>
      <c r="S27" s="471"/>
      <c r="T27" s="467"/>
      <c r="U27" s="467"/>
      <c r="V27" s="467"/>
      <c r="W27" s="467"/>
      <c r="X27" s="467"/>
      <c r="Y27" s="467"/>
      <c r="Z27" s="467"/>
      <c r="AA27" s="467"/>
      <c r="AB27" s="467"/>
      <c r="AC27" s="467"/>
      <c r="AD27" s="467"/>
      <c r="AE27" s="467"/>
      <c r="AF27" s="467"/>
      <c r="AG27" s="499"/>
      <c r="AH27" s="501"/>
      <c r="AI27" s="501"/>
      <c r="AJ27" s="497"/>
    </row>
    <row r="28" spans="1:36" ht="68.650000000000006" customHeight="1" x14ac:dyDescent="0.25">
      <c r="A28" s="1"/>
      <c r="B28" s="474" t="s">
        <v>221</v>
      </c>
      <c r="C28" s="472" t="s">
        <v>222</v>
      </c>
      <c r="D28" s="472" t="s">
        <v>198</v>
      </c>
      <c r="E28" s="472" t="s">
        <v>199</v>
      </c>
      <c r="F28" s="472" t="s">
        <v>223</v>
      </c>
      <c r="G28" s="472" t="s">
        <v>200</v>
      </c>
      <c r="H28" s="472" t="s">
        <v>80</v>
      </c>
      <c r="I28" s="472" t="s">
        <v>80</v>
      </c>
      <c r="J28" s="42" t="s">
        <v>224</v>
      </c>
      <c r="K28" s="42" t="s">
        <v>225</v>
      </c>
      <c r="L28" s="42" t="s">
        <v>117</v>
      </c>
      <c r="M28" s="43">
        <v>26</v>
      </c>
      <c r="N28" s="472" t="s">
        <v>120</v>
      </c>
      <c r="O28" s="472" t="s">
        <v>107</v>
      </c>
      <c r="P28" s="470" t="s">
        <v>203</v>
      </c>
      <c r="Q28" s="470" t="s">
        <v>204</v>
      </c>
      <c r="R28" s="470" t="s">
        <v>87</v>
      </c>
      <c r="S28" s="470" t="s">
        <v>133</v>
      </c>
      <c r="T28" s="466">
        <f>U28+U30</f>
        <v>1445000</v>
      </c>
      <c r="U28" s="466">
        <f>V28</f>
        <v>680000</v>
      </c>
      <c r="V28" s="466">
        <v>680000</v>
      </c>
      <c r="W28" s="466">
        <v>0</v>
      </c>
      <c r="X28" s="466">
        <v>0</v>
      </c>
      <c r="Y28" s="466">
        <v>0</v>
      </c>
      <c r="Z28" s="466">
        <v>0</v>
      </c>
      <c r="AA28" s="466">
        <v>0</v>
      </c>
      <c r="AB28" s="466">
        <v>120000</v>
      </c>
      <c r="AC28" s="466" t="s">
        <v>88</v>
      </c>
      <c r="AD28" s="466">
        <v>0</v>
      </c>
      <c r="AE28" s="466">
        <f>V28</f>
        <v>680000</v>
      </c>
      <c r="AF28" s="466">
        <v>0</v>
      </c>
      <c r="AG28" s="498"/>
      <c r="AH28" s="500">
        <v>45383</v>
      </c>
      <c r="AI28" s="500">
        <v>45444</v>
      </c>
      <c r="AJ28" s="496">
        <v>45387</v>
      </c>
    </row>
    <row r="29" spans="1:36" ht="72.599999999999994" customHeight="1" x14ac:dyDescent="0.25">
      <c r="A29" s="1"/>
      <c r="B29" s="486"/>
      <c r="C29" s="485"/>
      <c r="D29" s="485"/>
      <c r="E29" s="485"/>
      <c r="F29" s="534"/>
      <c r="G29" s="485"/>
      <c r="H29" s="534"/>
      <c r="I29" s="534"/>
      <c r="J29" s="46" t="s">
        <v>226</v>
      </c>
      <c r="K29" s="46" t="s">
        <v>227</v>
      </c>
      <c r="L29" s="46" t="s">
        <v>214</v>
      </c>
      <c r="M29" s="47">
        <v>55</v>
      </c>
      <c r="N29" s="534"/>
      <c r="O29" s="534"/>
      <c r="P29" s="535"/>
      <c r="Q29" s="535"/>
      <c r="R29" s="535"/>
      <c r="S29" s="535"/>
      <c r="T29" s="493"/>
      <c r="U29" s="533"/>
      <c r="V29" s="533"/>
      <c r="W29" s="533"/>
      <c r="X29" s="533"/>
      <c r="Y29" s="533"/>
      <c r="Z29" s="533"/>
      <c r="AA29" s="533"/>
      <c r="AB29" s="533"/>
      <c r="AC29" s="533"/>
      <c r="AD29" s="533"/>
      <c r="AE29" s="533"/>
      <c r="AF29" s="533"/>
      <c r="AG29" s="529"/>
      <c r="AH29" s="530"/>
      <c r="AI29" s="530"/>
      <c r="AJ29" s="531"/>
    </row>
    <row r="30" spans="1:36" ht="68.099999999999994" customHeight="1" x14ac:dyDescent="0.25">
      <c r="A30" s="1"/>
      <c r="B30" s="486"/>
      <c r="C30" s="485"/>
      <c r="D30" s="485"/>
      <c r="E30" s="485"/>
      <c r="F30" s="487" t="s">
        <v>228</v>
      </c>
      <c r="G30" s="485"/>
      <c r="H30" s="487" t="s">
        <v>80</v>
      </c>
      <c r="I30" s="487" t="s">
        <v>80</v>
      </c>
      <c r="J30" s="46" t="s">
        <v>224</v>
      </c>
      <c r="K30" s="46" t="s">
        <v>225</v>
      </c>
      <c r="L30" s="46" t="s">
        <v>117</v>
      </c>
      <c r="M30" s="47">
        <v>20</v>
      </c>
      <c r="N30" s="487" t="s">
        <v>120</v>
      </c>
      <c r="O30" s="532" t="s">
        <v>229</v>
      </c>
      <c r="P30" s="532" t="s">
        <v>203</v>
      </c>
      <c r="Q30" s="532" t="s">
        <v>204</v>
      </c>
      <c r="R30" s="532" t="s">
        <v>87</v>
      </c>
      <c r="S30" s="532" t="s">
        <v>133</v>
      </c>
      <c r="T30" s="493"/>
      <c r="U30" s="528">
        <f>V30</f>
        <v>765000</v>
      </c>
      <c r="V30" s="528">
        <v>765000</v>
      </c>
      <c r="W30" s="528">
        <v>0</v>
      </c>
      <c r="X30" s="528">
        <v>0</v>
      </c>
      <c r="Y30" s="528">
        <v>0</v>
      </c>
      <c r="Z30" s="528">
        <v>0</v>
      </c>
      <c r="AA30" s="528">
        <v>0</v>
      </c>
      <c r="AB30" s="528">
        <v>135000</v>
      </c>
      <c r="AC30" s="528" t="s">
        <v>88</v>
      </c>
      <c r="AD30" s="528">
        <v>0</v>
      </c>
      <c r="AE30" s="528">
        <f>V30</f>
        <v>765000</v>
      </c>
      <c r="AF30" s="528">
        <v>0</v>
      </c>
      <c r="AG30" s="527"/>
      <c r="AH30" s="530"/>
      <c r="AI30" s="530"/>
      <c r="AJ30" s="531"/>
    </row>
    <row r="31" spans="1:36" ht="73.150000000000006" customHeight="1" thickBot="1" x14ac:dyDescent="0.3">
      <c r="A31" s="1"/>
      <c r="B31" s="475"/>
      <c r="C31" s="473"/>
      <c r="D31" s="473"/>
      <c r="E31" s="473"/>
      <c r="F31" s="473"/>
      <c r="G31" s="473"/>
      <c r="H31" s="473"/>
      <c r="I31" s="473"/>
      <c r="J31" s="44" t="s">
        <v>226</v>
      </c>
      <c r="K31" s="44" t="s">
        <v>227</v>
      </c>
      <c r="L31" s="44" t="s">
        <v>214</v>
      </c>
      <c r="M31" s="45">
        <v>20</v>
      </c>
      <c r="N31" s="473"/>
      <c r="O31" s="544"/>
      <c r="P31" s="471"/>
      <c r="Q31" s="471"/>
      <c r="R31" s="471"/>
      <c r="S31" s="471"/>
      <c r="T31" s="467"/>
      <c r="U31" s="467"/>
      <c r="V31" s="467"/>
      <c r="W31" s="467"/>
      <c r="X31" s="467"/>
      <c r="Y31" s="467"/>
      <c r="Z31" s="467"/>
      <c r="AA31" s="467"/>
      <c r="AB31" s="467"/>
      <c r="AC31" s="467"/>
      <c r="AD31" s="467"/>
      <c r="AE31" s="467"/>
      <c r="AF31" s="467"/>
      <c r="AG31" s="499"/>
      <c r="AH31" s="501"/>
      <c r="AI31" s="501"/>
      <c r="AJ31" s="497"/>
    </row>
    <row r="32" spans="1:36" ht="47.65" customHeight="1" x14ac:dyDescent="0.25">
      <c r="A32" s="1"/>
      <c r="B32" s="474" t="s">
        <v>230</v>
      </c>
      <c r="C32" s="472" t="s">
        <v>231</v>
      </c>
      <c r="D32" s="472" t="s">
        <v>198</v>
      </c>
      <c r="E32" s="472" t="s">
        <v>199</v>
      </c>
      <c r="F32" s="472" t="s">
        <v>232</v>
      </c>
      <c r="G32" s="472" t="s">
        <v>233</v>
      </c>
      <c r="H32" s="472" t="s">
        <v>80</v>
      </c>
      <c r="I32" s="472" t="s">
        <v>80</v>
      </c>
      <c r="J32" s="42" t="s">
        <v>234</v>
      </c>
      <c r="K32" s="42" t="s">
        <v>235</v>
      </c>
      <c r="L32" s="42" t="s">
        <v>214</v>
      </c>
      <c r="M32" s="43">
        <v>26</v>
      </c>
      <c r="N32" s="472" t="s">
        <v>120</v>
      </c>
      <c r="O32" s="472" t="s">
        <v>107</v>
      </c>
      <c r="P32" s="470" t="s">
        <v>203</v>
      </c>
      <c r="Q32" s="470" t="s">
        <v>204</v>
      </c>
      <c r="R32" s="470" t="s">
        <v>87</v>
      </c>
      <c r="S32" s="470" t="s">
        <v>133</v>
      </c>
      <c r="T32" s="466">
        <f>U32</f>
        <v>340000</v>
      </c>
      <c r="U32" s="466">
        <f>V32</f>
        <v>340000</v>
      </c>
      <c r="V32" s="466">
        <v>340000</v>
      </c>
      <c r="W32" s="466">
        <v>0</v>
      </c>
      <c r="X32" s="466">
        <v>0</v>
      </c>
      <c r="Y32" s="466">
        <v>0</v>
      </c>
      <c r="Z32" s="466">
        <v>0</v>
      </c>
      <c r="AA32" s="466">
        <v>0</v>
      </c>
      <c r="AB32" s="466">
        <v>60000</v>
      </c>
      <c r="AC32" s="466" t="s">
        <v>88</v>
      </c>
      <c r="AD32" s="466">
        <v>0</v>
      </c>
      <c r="AE32" s="466">
        <f>V32</f>
        <v>340000</v>
      </c>
      <c r="AF32" s="466">
        <v>0</v>
      </c>
      <c r="AG32" s="498"/>
      <c r="AH32" s="500">
        <v>45383</v>
      </c>
      <c r="AI32" s="500">
        <v>45444</v>
      </c>
      <c r="AJ32" s="496">
        <v>45387</v>
      </c>
    </row>
    <row r="33" spans="1:36" ht="44.65" customHeight="1" thickBot="1" x14ac:dyDescent="0.3">
      <c r="A33" s="1"/>
      <c r="B33" s="475"/>
      <c r="C33" s="473"/>
      <c r="D33" s="473"/>
      <c r="E33" s="473"/>
      <c r="F33" s="473"/>
      <c r="G33" s="473"/>
      <c r="H33" s="473"/>
      <c r="I33" s="473"/>
      <c r="J33" s="44" t="s">
        <v>236</v>
      </c>
      <c r="K33" s="44" t="s">
        <v>237</v>
      </c>
      <c r="L33" s="44" t="s">
        <v>114</v>
      </c>
      <c r="M33" s="45">
        <v>32</v>
      </c>
      <c r="N33" s="473"/>
      <c r="O33" s="473"/>
      <c r="P33" s="471"/>
      <c r="Q33" s="471"/>
      <c r="R33" s="471"/>
      <c r="S33" s="471"/>
      <c r="T33" s="467"/>
      <c r="U33" s="467"/>
      <c r="V33" s="467"/>
      <c r="W33" s="467"/>
      <c r="X33" s="467"/>
      <c r="Y33" s="467"/>
      <c r="Z33" s="467"/>
      <c r="AA33" s="467"/>
      <c r="AB33" s="467"/>
      <c r="AC33" s="467"/>
      <c r="AD33" s="467"/>
      <c r="AE33" s="467"/>
      <c r="AF33" s="467"/>
      <c r="AG33" s="499"/>
      <c r="AH33" s="501"/>
      <c r="AI33" s="501"/>
      <c r="AJ33" s="497"/>
    </row>
    <row r="34" spans="1:36" ht="37.15" customHeight="1" x14ac:dyDescent="0.25">
      <c r="A34" s="1"/>
      <c r="B34" s="523" t="s">
        <v>238</v>
      </c>
      <c r="C34" s="518" t="s">
        <v>239</v>
      </c>
      <c r="D34" s="518" t="s">
        <v>198</v>
      </c>
      <c r="E34" s="518" t="s">
        <v>199</v>
      </c>
      <c r="F34" s="518" t="s">
        <v>624</v>
      </c>
      <c r="G34" s="518" t="s">
        <v>200</v>
      </c>
      <c r="H34" s="518" t="s">
        <v>80</v>
      </c>
      <c r="I34" s="518" t="s">
        <v>80</v>
      </c>
      <c r="J34" s="214" t="s">
        <v>201</v>
      </c>
      <c r="K34" s="214" t="s">
        <v>202</v>
      </c>
      <c r="L34" s="214" t="s">
        <v>112</v>
      </c>
      <c r="M34" s="215">
        <v>15</v>
      </c>
      <c r="N34" s="518" t="s">
        <v>120</v>
      </c>
      <c r="O34" s="518" t="s">
        <v>240</v>
      </c>
      <c r="P34" s="518" t="s">
        <v>203</v>
      </c>
      <c r="Q34" s="518" t="s">
        <v>204</v>
      </c>
      <c r="R34" s="518" t="s">
        <v>87</v>
      </c>
      <c r="S34" s="518" t="s">
        <v>133</v>
      </c>
      <c r="T34" s="509">
        <f>U34+U36</f>
        <v>1510000</v>
      </c>
      <c r="U34" s="509">
        <f>V34</f>
        <v>150000</v>
      </c>
      <c r="V34" s="509">
        <v>150000</v>
      </c>
      <c r="W34" s="509">
        <v>0</v>
      </c>
      <c r="X34" s="509">
        <v>0</v>
      </c>
      <c r="Y34" s="509">
        <v>0</v>
      </c>
      <c r="Z34" s="509">
        <v>0</v>
      </c>
      <c r="AA34" s="509">
        <v>0</v>
      </c>
      <c r="AB34" s="509">
        <v>26471</v>
      </c>
      <c r="AC34" s="509" t="s">
        <v>88</v>
      </c>
      <c r="AD34" s="509">
        <v>0</v>
      </c>
      <c r="AE34" s="509">
        <f>V34</f>
        <v>150000</v>
      </c>
      <c r="AF34" s="509">
        <v>0</v>
      </c>
      <c r="AG34" s="511"/>
      <c r="AH34" s="513">
        <v>45474</v>
      </c>
      <c r="AI34" s="513">
        <v>45536</v>
      </c>
      <c r="AJ34" s="504">
        <v>45483</v>
      </c>
    </row>
    <row r="35" spans="1:36" ht="44.65" customHeight="1" x14ac:dyDescent="0.25">
      <c r="A35" s="1"/>
      <c r="B35" s="524"/>
      <c r="C35" s="526"/>
      <c r="D35" s="526"/>
      <c r="E35" s="526"/>
      <c r="F35" s="519"/>
      <c r="G35" s="526"/>
      <c r="H35" s="519"/>
      <c r="I35" s="519"/>
      <c r="J35" s="216" t="s">
        <v>205</v>
      </c>
      <c r="K35" s="216" t="s">
        <v>206</v>
      </c>
      <c r="L35" s="216" t="s">
        <v>114</v>
      </c>
      <c r="M35" s="217">
        <v>15</v>
      </c>
      <c r="N35" s="519"/>
      <c r="O35" s="519"/>
      <c r="P35" s="519"/>
      <c r="Q35" s="519"/>
      <c r="R35" s="519"/>
      <c r="S35" s="519"/>
      <c r="T35" s="522"/>
      <c r="U35" s="510"/>
      <c r="V35" s="510"/>
      <c r="W35" s="510"/>
      <c r="X35" s="510"/>
      <c r="Y35" s="510"/>
      <c r="Z35" s="510"/>
      <c r="AA35" s="510"/>
      <c r="AB35" s="510"/>
      <c r="AC35" s="510"/>
      <c r="AD35" s="510"/>
      <c r="AE35" s="510"/>
      <c r="AF35" s="510"/>
      <c r="AG35" s="512"/>
      <c r="AH35" s="514"/>
      <c r="AI35" s="514"/>
      <c r="AJ35" s="505"/>
    </row>
    <row r="36" spans="1:36" ht="39.6" customHeight="1" x14ac:dyDescent="0.25">
      <c r="A36" s="1"/>
      <c r="B36" s="524"/>
      <c r="C36" s="526"/>
      <c r="D36" s="526"/>
      <c r="E36" s="526"/>
      <c r="F36" s="507" t="s">
        <v>625</v>
      </c>
      <c r="G36" s="526"/>
      <c r="H36" s="507" t="s">
        <v>80</v>
      </c>
      <c r="I36" s="507" t="s">
        <v>80</v>
      </c>
      <c r="J36" s="216" t="s">
        <v>201</v>
      </c>
      <c r="K36" s="216" t="s">
        <v>202</v>
      </c>
      <c r="L36" s="216" t="s">
        <v>112</v>
      </c>
      <c r="M36" s="217">
        <v>52</v>
      </c>
      <c r="N36" s="507" t="s">
        <v>120</v>
      </c>
      <c r="O36" s="507" t="s">
        <v>84</v>
      </c>
      <c r="P36" s="507" t="s">
        <v>203</v>
      </c>
      <c r="Q36" s="507" t="s">
        <v>204</v>
      </c>
      <c r="R36" s="507" t="s">
        <v>87</v>
      </c>
      <c r="S36" s="507" t="s">
        <v>133</v>
      </c>
      <c r="T36" s="522"/>
      <c r="U36" s="502">
        <f>V36</f>
        <v>1360000</v>
      </c>
      <c r="V36" s="502">
        <v>1360000</v>
      </c>
      <c r="W36" s="502">
        <v>0</v>
      </c>
      <c r="X36" s="502">
        <v>0</v>
      </c>
      <c r="Y36" s="502">
        <v>0</v>
      </c>
      <c r="Z36" s="502">
        <v>0</v>
      </c>
      <c r="AA36" s="502">
        <v>0</v>
      </c>
      <c r="AB36" s="502">
        <v>240000</v>
      </c>
      <c r="AC36" s="502" t="s">
        <v>88</v>
      </c>
      <c r="AD36" s="502">
        <v>0</v>
      </c>
      <c r="AE36" s="502">
        <f>V36</f>
        <v>1360000</v>
      </c>
      <c r="AF36" s="502">
        <v>0</v>
      </c>
      <c r="AG36" s="516"/>
      <c r="AH36" s="514"/>
      <c r="AI36" s="514"/>
      <c r="AJ36" s="505"/>
    </row>
    <row r="37" spans="1:36" ht="44.65" customHeight="1" thickBot="1" x14ac:dyDescent="0.3">
      <c r="A37" s="1"/>
      <c r="B37" s="525"/>
      <c r="C37" s="508"/>
      <c r="D37" s="508"/>
      <c r="E37" s="508"/>
      <c r="F37" s="508"/>
      <c r="G37" s="508"/>
      <c r="H37" s="508"/>
      <c r="I37" s="508"/>
      <c r="J37" s="218" t="s">
        <v>205</v>
      </c>
      <c r="K37" s="218" t="s">
        <v>206</v>
      </c>
      <c r="L37" s="218" t="s">
        <v>114</v>
      </c>
      <c r="M37" s="219">
        <v>52</v>
      </c>
      <c r="N37" s="508"/>
      <c r="O37" s="508"/>
      <c r="P37" s="508"/>
      <c r="Q37" s="508"/>
      <c r="R37" s="508"/>
      <c r="S37" s="508"/>
      <c r="T37" s="503"/>
      <c r="U37" s="503"/>
      <c r="V37" s="503"/>
      <c r="W37" s="503"/>
      <c r="X37" s="503"/>
      <c r="Y37" s="503"/>
      <c r="Z37" s="503"/>
      <c r="AA37" s="503"/>
      <c r="AB37" s="503"/>
      <c r="AC37" s="503"/>
      <c r="AD37" s="503"/>
      <c r="AE37" s="503"/>
      <c r="AF37" s="503"/>
      <c r="AG37" s="517"/>
      <c r="AH37" s="515"/>
      <c r="AI37" s="515"/>
      <c r="AJ37" s="506"/>
    </row>
    <row r="38" spans="1:36" ht="66" customHeight="1" x14ac:dyDescent="0.25">
      <c r="A38" s="1"/>
      <c r="B38" s="474" t="s">
        <v>242</v>
      </c>
      <c r="C38" s="472" t="s">
        <v>243</v>
      </c>
      <c r="D38" s="472" t="s">
        <v>198</v>
      </c>
      <c r="E38" s="472" t="s">
        <v>199</v>
      </c>
      <c r="F38" s="542" t="s">
        <v>626</v>
      </c>
      <c r="G38" s="472" t="s">
        <v>200</v>
      </c>
      <c r="H38" s="542" t="s">
        <v>80</v>
      </c>
      <c r="I38" s="542" t="s">
        <v>80</v>
      </c>
      <c r="J38" s="222" t="s">
        <v>210</v>
      </c>
      <c r="K38" s="222" t="s">
        <v>211</v>
      </c>
      <c r="L38" s="222" t="s">
        <v>117</v>
      </c>
      <c r="M38" s="223">
        <v>37</v>
      </c>
      <c r="N38" s="542" t="s">
        <v>120</v>
      </c>
      <c r="O38" s="542" t="s">
        <v>240</v>
      </c>
      <c r="P38" s="542" t="s">
        <v>203</v>
      </c>
      <c r="Q38" s="542" t="s">
        <v>204</v>
      </c>
      <c r="R38" s="542" t="s">
        <v>87</v>
      </c>
      <c r="S38" s="542" t="s">
        <v>133</v>
      </c>
      <c r="T38" s="466">
        <f>U38+U40</f>
        <v>1224000</v>
      </c>
      <c r="U38" s="540">
        <f>V38</f>
        <v>841500</v>
      </c>
      <c r="V38" s="540">
        <v>841500</v>
      </c>
      <c r="W38" s="540">
        <v>0</v>
      </c>
      <c r="X38" s="540">
        <v>0</v>
      </c>
      <c r="Y38" s="540">
        <v>0</v>
      </c>
      <c r="Z38" s="540">
        <v>0</v>
      </c>
      <c r="AA38" s="540">
        <v>0</v>
      </c>
      <c r="AB38" s="540">
        <v>148500</v>
      </c>
      <c r="AC38" s="540" t="s">
        <v>88</v>
      </c>
      <c r="AD38" s="540">
        <v>0</v>
      </c>
      <c r="AE38" s="540">
        <f>V38</f>
        <v>841500</v>
      </c>
      <c r="AF38" s="540">
        <v>0</v>
      </c>
      <c r="AG38" s="498"/>
      <c r="AH38" s="500">
        <v>45474</v>
      </c>
      <c r="AI38" s="500">
        <v>45536</v>
      </c>
      <c r="AJ38" s="496">
        <v>45504</v>
      </c>
    </row>
    <row r="39" spans="1:36" ht="51" x14ac:dyDescent="0.25">
      <c r="A39" s="1"/>
      <c r="B39" s="486"/>
      <c r="C39" s="485"/>
      <c r="D39" s="485"/>
      <c r="E39" s="485"/>
      <c r="F39" s="543"/>
      <c r="G39" s="485"/>
      <c r="H39" s="543"/>
      <c r="I39" s="543"/>
      <c r="J39" s="220" t="s">
        <v>212</v>
      </c>
      <c r="K39" s="220" t="s">
        <v>213</v>
      </c>
      <c r="L39" s="220" t="s">
        <v>214</v>
      </c>
      <c r="M39" s="221">
        <v>37</v>
      </c>
      <c r="N39" s="543"/>
      <c r="O39" s="543"/>
      <c r="P39" s="543"/>
      <c r="Q39" s="543"/>
      <c r="R39" s="543"/>
      <c r="S39" s="543"/>
      <c r="T39" s="493"/>
      <c r="U39" s="541"/>
      <c r="V39" s="541"/>
      <c r="W39" s="541"/>
      <c r="X39" s="541"/>
      <c r="Y39" s="541"/>
      <c r="Z39" s="541"/>
      <c r="AA39" s="541"/>
      <c r="AB39" s="541"/>
      <c r="AC39" s="541"/>
      <c r="AD39" s="541"/>
      <c r="AE39" s="541"/>
      <c r="AF39" s="541"/>
      <c r="AG39" s="529"/>
      <c r="AH39" s="530"/>
      <c r="AI39" s="530"/>
      <c r="AJ39" s="531"/>
    </row>
    <row r="40" spans="1:36" ht="65.099999999999994" customHeight="1" x14ac:dyDescent="0.25">
      <c r="A40" s="1"/>
      <c r="B40" s="486"/>
      <c r="C40" s="485"/>
      <c r="D40" s="485"/>
      <c r="E40" s="485"/>
      <c r="F40" s="487" t="s">
        <v>245</v>
      </c>
      <c r="G40" s="485"/>
      <c r="H40" s="487" t="s">
        <v>80</v>
      </c>
      <c r="I40" s="487" t="s">
        <v>80</v>
      </c>
      <c r="J40" s="46" t="s">
        <v>210</v>
      </c>
      <c r="K40" s="46" t="s">
        <v>211</v>
      </c>
      <c r="L40" s="46" t="s">
        <v>117</v>
      </c>
      <c r="M40" s="47">
        <v>30</v>
      </c>
      <c r="N40" s="487" t="s">
        <v>120</v>
      </c>
      <c r="O40" s="487" t="s">
        <v>95</v>
      </c>
      <c r="P40" s="532" t="s">
        <v>203</v>
      </c>
      <c r="Q40" s="532" t="s">
        <v>204</v>
      </c>
      <c r="R40" s="532" t="s">
        <v>87</v>
      </c>
      <c r="S40" s="532" t="s">
        <v>133</v>
      </c>
      <c r="T40" s="493"/>
      <c r="U40" s="528">
        <f>V40</f>
        <v>382500</v>
      </c>
      <c r="V40" s="528">
        <v>382500</v>
      </c>
      <c r="W40" s="528">
        <v>0</v>
      </c>
      <c r="X40" s="528">
        <v>0</v>
      </c>
      <c r="Y40" s="528">
        <v>0</v>
      </c>
      <c r="Z40" s="528">
        <v>0</v>
      </c>
      <c r="AA40" s="528">
        <v>0</v>
      </c>
      <c r="AB40" s="528">
        <v>67500</v>
      </c>
      <c r="AC40" s="528" t="s">
        <v>88</v>
      </c>
      <c r="AD40" s="528">
        <v>0</v>
      </c>
      <c r="AE40" s="528">
        <f>V40</f>
        <v>382500</v>
      </c>
      <c r="AF40" s="528">
        <v>0</v>
      </c>
      <c r="AG40" s="527"/>
      <c r="AH40" s="530"/>
      <c r="AI40" s="530"/>
      <c r="AJ40" s="531"/>
    </row>
    <row r="41" spans="1:36" ht="39" thickBot="1" x14ac:dyDescent="0.3">
      <c r="A41" s="1"/>
      <c r="B41" s="475"/>
      <c r="C41" s="473"/>
      <c r="D41" s="473"/>
      <c r="E41" s="473"/>
      <c r="F41" s="473"/>
      <c r="G41" s="473"/>
      <c r="H41" s="473"/>
      <c r="I41" s="473"/>
      <c r="J41" s="44" t="s">
        <v>212</v>
      </c>
      <c r="K41" s="44" t="s">
        <v>213</v>
      </c>
      <c r="L41" s="44" t="s">
        <v>214</v>
      </c>
      <c r="M41" s="45">
        <v>30</v>
      </c>
      <c r="N41" s="473"/>
      <c r="O41" s="473"/>
      <c r="P41" s="471"/>
      <c r="Q41" s="471"/>
      <c r="R41" s="471"/>
      <c r="S41" s="471"/>
      <c r="T41" s="467"/>
      <c r="U41" s="467"/>
      <c r="V41" s="467"/>
      <c r="W41" s="467"/>
      <c r="X41" s="467"/>
      <c r="Y41" s="467"/>
      <c r="Z41" s="467"/>
      <c r="AA41" s="467"/>
      <c r="AB41" s="467"/>
      <c r="AC41" s="467"/>
      <c r="AD41" s="467"/>
      <c r="AE41" s="467"/>
      <c r="AF41" s="467"/>
      <c r="AG41" s="499"/>
      <c r="AH41" s="501"/>
      <c r="AI41" s="501"/>
      <c r="AJ41" s="497"/>
    </row>
    <row r="42" spans="1:36" ht="52.15" customHeight="1" x14ac:dyDescent="0.25">
      <c r="A42" s="1"/>
      <c r="B42" s="474" t="s">
        <v>246</v>
      </c>
      <c r="C42" s="472" t="s">
        <v>247</v>
      </c>
      <c r="D42" s="472" t="s">
        <v>198</v>
      </c>
      <c r="E42" s="472" t="s">
        <v>199</v>
      </c>
      <c r="F42" s="472" t="s">
        <v>447</v>
      </c>
      <c r="G42" s="472" t="s">
        <v>200</v>
      </c>
      <c r="H42" s="472" t="s">
        <v>80</v>
      </c>
      <c r="I42" s="472" t="s">
        <v>80</v>
      </c>
      <c r="J42" s="152" t="s">
        <v>210</v>
      </c>
      <c r="K42" s="152" t="s">
        <v>211</v>
      </c>
      <c r="L42" s="152" t="s">
        <v>117</v>
      </c>
      <c r="M42" s="156">
        <v>40</v>
      </c>
      <c r="N42" s="472" t="s">
        <v>120</v>
      </c>
      <c r="O42" s="472" t="s">
        <v>107</v>
      </c>
      <c r="P42" s="472" t="s">
        <v>203</v>
      </c>
      <c r="Q42" s="472" t="s">
        <v>204</v>
      </c>
      <c r="R42" s="472" t="s">
        <v>87</v>
      </c>
      <c r="S42" s="472" t="s">
        <v>133</v>
      </c>
      <c r="T42" s="466">
        <f>U42</f>
        <v>3247000</v>
      </c>
      <c r="U42" s="466">
        <f>V42</f>
        <v>3247000</v>
      </c>
      <c r="V42" s="466">
        <v>3247000</v>
      </c>
      <c r="W42" s="466">
        <v>0</v>
      </c>
      <c r="X42" s="466">
        <v>0</v>
      </c>
      <c r="Y42" s="466">
        <v>0</v>
      </c>
      <c r="Z42" s="466">
        <v>0</v>
      </c>
      <c r="AA42" s="466">
        <v>0</v>
      </c>
      <c r="AB42" s="466">
        <v>573000</v>
      </c>
      <c r="AC42" s="466" t="s">
        <v>88</v>
      </c>
      <c r="AD42" s="466">
        <v>0</v>
      </c>
      <c r="AE42" s="466">
        <f>V42</f>
        <v>3247000</v>
      </c>
      <c r="AF42" s="466">
        <v>0</v>
      </c>
      <c r="AG42" s="498"/>
      <c r="AH42" s="500" t="s">
        <v>448</v>
      </c>
      <c r="AI42" s="500" t="s">
        <v>595</v>
      </c>
      <c r="AJ42" s="496">
        <v>45642</v>
      </c>
    </row>
    <row r="43" spans="1:36" ht="52.15" customHeight="1" x14ac:dyDescent="0.25">
      <c r="A43" s="1"/>
      <c r="B43" s="486"/>
      <c r="C43" s="485"/>
      <c r="D43" s="485"/>
      <c r="E43" s="485"/>
      <c r="F43" s="485"/>
      <c r="G43" s="485"/>
      <c r="H43" s="485"/>
      <c r="I43" s="485"/>
      <c r="J43" s="46" t="s">
        <v>212</v>
      </c>
      <c r="K43" s="46" t="s">
        <v>213</v>
      </c>
      <c r="L43" s="46" t="s">
        <v>214</v>
      </c>
      <c r="M43" s="47">
        <v>60</v>
      </c>
      <c r="N43" s="485"/>
      <c r="O43" s="485"/>
      <c r="P43" s="485"/>
      <c r="Q43" s="485"/>
      <c r="R43" s="485"/>
      <c r="S43" s="485"/>
      <c r="T43" s="493"/>
      <c r="U43" s="493"/>
      <c r="V43" s="493"/>
      <c r="W43" s="493"/>
      <c r="X43" s="493"/>
      <c r="Y43" s="493"/>
      <c r="Z43" s="493"/>
      <c r="AA43" s="493"/>
      <c r="AB43" s="493"/>
      <c r="AC43" s="493"/>
      <c r="AD43" s="493"/>
      <c r="AE43" s="493"/>
      <c r="AF43" s="493"/>
      <c r="AG43" s="539"/>
      <c r="AH43" s="530"/>
      <c r="AI43" s="530"/>
      <c r="AJ43" s="531"/>
    </row>
    <row r="44" spans="1:36" ht="55.9" customHeight="1" x14ac:dyDescent="0.25">
      <c r="A44" s="1"/>
      <c r="B44" s="486"/>
      <c r="C44" s="485"/>
      <c r="D44" s="485"/>
      <c r="E44" s="485"/>
      <c r="F44" s="485"/>
      <c r="G44" s="485"/>
      <c r="H44" s="485"/>
      <c r="I44" s="485"/>
      <c r="J44" s="153" t="s">
        <v>224</v>
      </c>
      <c r="K44" s="153" t="s">
        <v>225</v>
      </c>
      <c r="L44" s="153" t="s">
        <v>117</v>
      </c>
      <c r="M44" s="157">
        <v>30</v>
      </c>
      <c r="N44" s="485"/>
      <c r="O44" s="485"/>
      <c r="P44" s="485"/>
      <c r="Q44" s="485"/>
      <c r="R44" s="485"/>
      <c r="S44" s="485"/>
      <c r="T44" s="493"/>
      <c r="U44" s="493"/>
      <c r="V44" s="493"/>
      <c r="W44" s="493"/>
      <c r="X44" s="493"/>
      <c r="Y44" s="493"/>
      <c r="Z44" s="493"/>
      <c r="AA44" s="493"/>
      <c r="AB44" s="493"/>
      <c r="AC44" s="493"/>
      <c r="AD44" s="493"/>
      <c r="AE44" s="493"/>
      <c r="AF44" s="493"/>
      <c r="AG44" s="539"/>
      <c r="AH44" s="530"/>
      <c r="AI44" s="530"/>
      <c r="AJ44" s="531"/>
    </row>
    <row r="45" spans="1:36" ht="57" customHeight="1" thickBot="1" x14ac:dyDescent="0.3">
      <c r="A45" s="1"/>
      <c r="B45" s="475"/>
      <c r="C45" s="473"/>
      <c r="D45" s="473"/>
      <c r="E45" s="473"/>
      <c r="F45" s="473"/>
      <c r="G45" s="473"/>
      <c r="H45" s="473"/>
      <c r="I45" s="473"/>
      <c r="J45" s="44" t="s">
        <v>226</v>
      </c>
      <c r="K45" s="44" t="s">
        <v>227</v>
      </c>
      <c r="L45" s="44" t="s">
        <v>214</v>
      </c>
      <c r="M45" s="45">
        <v>200</v>
      </c>
      <c r="N45" s="473"/>
      <c r="O45" s="473"/>
      <c r="P45" s="473"/>
      <c r="Q45" s="473"/>
      <c r="R45" s="473"/>
      <c r="S45" s="473"/>
      <c r="T45" s="467"/>
      <c r="U45" s="467"/>
      <c r="V45" s="467"/>
      <c r="W45" s="467"/>
      <c r="X45" s="467"/>
      <c r="Y45" s="467"/>
      <c r="Z45" s="467"/>
      <c r="AA45" s="467"/>
      <c r="AB45" s="467"/>
      <c r="AC45" s="467"/>
      <c r="AD45" s="467"/>
      <c r="AE45" s="467"/>
      <c r="AF45" s="467"/>
      <c r="AG45" s="499"/>
      <c r="AH45" s="501"/>
      <c r="AI45" s="501"/>
      <c r="AJ45" s="497"/>
    </row>
    <row r="46" spans="1:36" ht="47.65" customHeight="1" x14ac:dyDescent="0.25">
      <c r="A46" s="1"/>
      <c r="B46" s="536" t="s">
        <v>248</v>
      </c>
      <c r="C46" s="472" t="s">
        <v>249</v>
      </c>
      <c r="D46" s="472" t="s">
        <v>198</v>
      </c>
      <c r="E46" s="472" t="s">
        <v>199</v>
      </c>
      <c r="F46" s="472" t="s">
        <v>250</v>
      </c>
      <c r="G46" s="472" t="s">
        <v>233</v>
      </c>
      <c r="H46" s="472" t="s">
        <v>80</v>
      </c>
      <c r="I46" s="472" t="s">
        <v>80</v>
      </c>
      <c r="J46" s="42" t="s">
        <v>234</v>
      </c>
      <c r="K46" s="42" t="s">
        <v>235</v>
      </c>
      <c r="L46" s="42" t="s">
        <v>214</v>
      </c>
      <c r="M46" s="43">
        <v>55</v>
      </c>
      <c r="N46" s="472" t="s">
        <v>120</v>
      </c>
      <c r="O46" s="472" t="s">
        <v>98</v>
      </c>
      <c r="P46" s="470" t="s">
        <v>203</v>
      </c>
      <c r="Q46" s="470" t="s">
        <v>204</v>
      </c>
      <c r="R46" s="470" t="s">
        <v>87</v>
      </c>
      <c r="S46" s="470" t="s">
        <v>133</v>
      </c>
      <c r="T46" s="466">
        <f>U46+U48</f>
        <v>1295100</v>
      </c>
      <c r="U46" s="466">
        <f>V46</f>
        <v>312500</v>
      </c>
      <c r="V46" s="466">
        <v>312500</v>
      </c>
      <c r="W46" s="466">
        <v>0</v>
      </c>
      <c r="X46" s="466">
        <v>0</v>
      </c>
      <c r="Y46" s="466">
        <v>0</v>
      </c>
      <c r="Z46" s="466">
        <v>0</v>
      </c>
      <c r="AA46" s="466">
        <v>0</v>
      </c>
      <c r="AB46" s="466">
        <v>55148</v>
      </c>
      <c r="AC46" s="466" t="s">
        <v>88</v>
      </c>
      <c r="AD46" s="466">
        <v>0</v>
      </c>
      <c r="AE46" s="466">
        <f>V46</f>
        <v>312500</v>
      </c>
      <c r="AF46" s="466">
        <v>0</v>
      </c>
      <c r="AG46" s="498"/>
      <c r="AH46" s="500">
        <v>45474</v>
      </c>
      <c r="AI46" s="500">
        <v>45536</v>
      </c>
      <c r="AJ46" s="496">
        <v>45504</v>
      </c>
    </row>
    <row r="47" spans="1:36" ht="25.5" x14ac:dyDescent="0.25">
      <c r="A47" s="1"/>
      <c r="B47" s="537"/>
      <c r="C47" s="485"/>
      <c r="D47" s="485"/>
      <c r="E47" s="485"/>
      <c r="F47" s="534"/>
      <c r="G47" s="485"/>
      <c r="H47" s="534"/>
      <c r="I47" s="534"/>
      <c r="J47" s="46" t="s">
        <v>236</v>
      </c>
      <c r="K47" s="46" t="s">
        <v>237</v>
      </c>
      <c r="L47" s="46" t="s">
        <v>114</v>
      </c>
      <c r="M47" s="47">
        <v>55</v>
      </c>
      <c r="N47" s="534"/>
      <c r="O47" s="534"/>
      <c r="P47" s="535"/>
      <c r="Q47" s="535"/>
      <c r="R47" s="535"/>
      <c r="S47" s="535"/>
      <c r="T47" s="493"/>
      <c r="U47" s="533"/>
      <c r="V47" s="533"/>
      <c r="W47" s="533"/>
      <c r="X47" s="533"/>
      <c r="Y47" s="533"/>
      <c r="Z47" s="533"/>
      <c r="AA47" s="533"/>
      <c r="AB47" s="533"/>
      <c r="AC47" s="533"/>
      <c r="AD47" s="533"/>
      <c r="AE47" s="533"/>
      <c r="AF47" s="533"/>
      <c r="AG47" s="529"/>
      <c r="AH47" s="530"/>
      <c r="AI47" s="530"/>
      <c r="AJ47" s="531"/>
    </row>
    <row r="48" spans="1:36" ht="50.1" customHeight="1" x14ac:dyDescent="0.25">
      <c r="A48" s="1"/>
      <c r="B48" s="537"/>
      <c r="C48" s="485"/>
      <c r="D48" s="485"/>
      <c r="E48" s="485"/>
      <c r="F48" s="487" t="s">
        <v>251</v>
      </c>
      <c r="G48" s="485"/>
      <c r="H48" s="487" t="s">
        <v>80</v>
      </c>
      <c r="I48" s="487" t="s">
        <v>80</v>
      </c>
      <c r="J48" s="46" t="s">
        <v>234</v>
      </c>
      <c r="K48" s="46" t="s">
        <v>235</v>
      </c>
      <c r="L48" s="46" t="s">
        <v>214</v>
      </c>
      <c r="M48" s="47">
        <v>15</v>
      </c>
      <c r="N48" s="487" t="s">
        <v>120</v>
      </c>
      <c r="O48" s="487" t="s">
        <v>252</v>
      </c>
      <c r="P48" s="532" t="s">
        <v>203</v>
      </c>
      <c r="Q48" s="532" t="s">
        <v>204</v>
      </c>
      <c r="R48" s="532" t="s">
        <v>87</v>
      </c>
      <c r="S48" s="532" t="s">
        <v>133</v>
      </c>
      <c r="T48" s="493"/>
      <c r="U48" s="528">
        <f>V48</f>
        <v>982600</v>
      </c>
      <c r="V48" s="528">
        <v>982600</v>
      </c>
      <c r="W48" s="528">
        <v>0</v>
      </c>
      <c r="X48" s="528">
        <v>0</v>
      </c>
      <c r="Y48" s="528">
        <v>0</v>
      </c>
      <c r="Z48" s="528">
        <v>0</v>
      </c>
      <c r="AA48" s="528">
        <v>0</v>
      </c>
      <c r="AB48" s="528">
        <v>173400</v>
      </c>
      <c r="AC48" s="528" t="s">
        <v>88</v>
      </c>
      <c r="AD48" s="528">
        <v>0</v>
      </c>
      <c r="AE48" s="528">
        <f>V48</f>
        <v>982600</v>
      </c>
      <c r="AF48" s="528">
        <v>0</v>
      </c>
      <c r="AG48" s="527"/>
      <c r="AH48" s="530"/>
      <c r="AI48" s="530"/>
      <c r="AJ48" s="531"/>
    </row>
    <row r="49" spans="1:36" ht="26.25" thickBot="1" x14ac:dyDescent="0.3">
      <c r="A49" s="1"/>
      <c r="B49" s="538"/>
      <c r="C49" s="473"/>
      <c r="D49" s="473"/>
      <c r="E49" s="473"/>
      <c r="F49" s="473"/>
      <c r="G49" s="473"/>
      <c r="H49" s="473"/>
      <c r="I49" s="473"/>
      <c r="J49" s="44" t="s">
        <v>236</v>
      </c>
      <c r="K49" s="44" t="s">
        <v>237</v>
      </c>
      <c r="L49" s="44" t="s">
        <v>114</v>
      </c>
      <c r="M49" s="45">
        <v>15</v>
      </c>
      <c r="N49" s="473"/>
      <c r="O49" s="473"/>
      <c r="P49" s="471"/>
      <c r="Q49" s="471"/>
      <c r="R49" s="471"/>
      <c r="S49" s="471"/>
      <c r="T49" s="467"/>
      <c r="U49" s="467"/>
      <c r="V49" s="467"/>
      <c r="W49" s="467"/>
      <c r="X49" s="467"/>
      <c r="Y49" s="467"/>
      <c r="Z49" s="467"/>
      <c r="AA49" s="467"/>
      <c r="AB49" s="467"/>
      <c r="AC49" s="467"/>
      <c r="AD49" s="467"/>
      <c r="AE49" s="467"/>
      <c r="AF49" s="467"/>
      <c r="AG49" s="499"/>
      <c r="AH49" s="501"/>
      <c r="AI49" s="501"/>
      <c r="AJ49" s="497"/>
    </row>
    <row r="50" spans="1:36" ht="57" customHeight="1" x14ac:dyDescent="0.25">
      <c r="A50" s="1"/>
      <c r="B50" s="474" t="s">
        <v>253</v>
      </c>
      <c r="C50" s="472" t="s">
        <v>254</v>
      </c>
      <c r="D50" s="472" t="s">
        <v>198</v>
      </c>
      <c r="E50" s="472" t="s">
        <v>199</v>
      </c>
      <c r="F50" s="472" t="s">
        <v>255</v>
      </c>
      <c r="G50" s="472" t="s">
        <v>200</v>
      </c>
      <c r="H50" s="472" t="s">
        <v>80</v>
      </c>
      <c r="I50" s="472" t="s">
        <v>80</v>
      </c>
      <c r="J50" s="42" t="s">
        <v>201</v>
      </c>
      <c r="K50" s="42" t="s">
        <v>202</v>
      </c>
      <c r="L50" s="42" t="s">
        <v>112</v>
      </c>
      <c r="M50" s="43">
        <v>68</v>
      </c>
      <c r="N50" s="472" t="s">
        <v>120</v>
      </c>
      <c r="O50" s="472" t="s">
        <v>95</v>
      </c>
      <c r="P50" s="470" t="s">
        <v>203</v>
      </c>
      <c r="Q50" s="470" t="s">
        <v>204</v>
      </c>
      <c r="R50" s="470" t="s">
        <v>87</v>
      </c>
      <c r="S50" s="470" t="s">
        <v>133</v>
      </c>
      <c r="T50" s="466">
        <f>U50</f>
        <v>2550000</v>
      </c>
      <c r="U50" s="466">
        <f>V50</f>
        <v>2550000</v>
      </c>
      <c r="V50" s="466">
        <v>2550000</v>
      </c>
      <c r="W50" s="466">
        <v>0</v>
      </c>
      <c r="X50" s="466">
        <v>0</v>
      </c>
      <c r="Y50" s="466">
        <v>0</v>
      </c>
      <c r="Z50" s="466">
        <v>0</v>
      </c>
      <c r="AA50" s="466">
        <v>0</v>
      </c>
      <c r="AB50" s="466">
        <v>450000</v>
      </c>
      <c r="AC50" s="466" t="s">
        <v>88</v>
      </c>
      <c r="AD50" s="466">
        <v>0</v>
      </c>
      <c r="AE50" s="466">
        <f>V50</f>
        <v>2550000</v>
      </c>
      <c r="AF50" s="466">
        <v>0</v>
      </c>
      <c r="AG50" s="498"/>
      <c r="AH50" s="500">
        <v>45566</v>
      </c>
      <c r="AI50" s="500">
        <v>45627</v>
      </c>
      <c r="AJ50" s="496">
        <v>45574</v>
      </c>
    </row>
    <row r="51" spans="1:36" ht="51.6" customHeight="1" thickBot="1" x14ac:dyDescent="0.3">
      <c r="A51" s="1"/>
      <c r="B51" s="475"/>
      <c r="C51" s="473"/>
      <c r="D51" s="473"/>
      <c r="E51" s="473"/>
      <c r="F51" s="473"/>
      <c r="G51" s="473"/>
      <c r="H51" s="473"/>
      <c r="I51" s="473"/>
      <c r="J51" s="44" t="s">
        <v>205</v>
      </c>
      <c r="K51" s="44" t="s">
        <v>206</v>
      </c>
      <c r="L51" s="44" t="s">
        <v>114</v>
      </c>
      <c r="M51" s="45">
        <v>68</v>
      </c>
      <c r="N51" s="473"/>
      <c r="O51" s="473"/>
      <c r="P51" s="471"/>
      <c r="Q51" s="471"/>
      <c r="R51" s="471"/>
      <c r="S51" s="471"/>
      <c r="T51" s="467"/>
      <c r="U51" s="467"/>
      <c r="V51" s="467"/>
      <c r="W51" s="467"/>
      <c r="X51" s="467"/>
      <c r="Y51" s="467"/>
      <c r="Z51" s="467"/>
      <c r="AA51" s="467"/>
      <c r="AB51" s="467"/>
      <c r="AC51" s="467"/>
      <c r="AD51" s="467"/>
      <c r="AE51" s="467"/>
      <c r="AF51" s="467"/>
      <c r="AG51" s="499"/>
      <c r="AH51" s="501"/>
      <c r="AI51" s="501"/>
      <c r="AJ51" s="497"/>
    </row>
    <row r="52" spans="1:36" ht="63.6" customHeight="1" x14ac:dyDescent="0.25">
      <c r="A52" s="1"/>
      <c r="B52" s="523" t="s">
        <v>627</v>
      </c>
      <c r="C52" s="518" t="s">
        <v>256</v>
      </c>
      <c r="D52" s="518" t="s">
        <v>198</v>
      </c>
      <c r="E52" s="518" t="s">
        <v>199</v>
      </c>
      <c r="F52" s="518" t="s">
        <v>257</v>
      </c>
      <c r="G52" s="518" t="s">
        <v>200</v>
      </c>
      <c r="H52" s="518" t="s">
        <v>80</v>
      </c>
      <c r="I52" s="518" t="s">
        <v>80</v>
      </c>
      <c r="J52" s="214" t="s">
        <v>210</v>
      </c>
      <c r="K52" s="214" t="s">
        <v>211</v>
      </c>
      <c r="L52" s="214" t="s">
        <v>117</v>
      </c>
      <c r="M52" s="215">
        <v>12</v>
      </c>
      <c r="N52" s="518" t="s">
        <v>120</v>
      </c>
      <c r="O52" s="518" t="s">
        <v>98</v>
      </c>
      <c r="P52" s="518" t="s">
        <v>203</v>
      </c>
      <c r="Q52" s="518" t="s">
        <v>204</v>
      </c>
      <c r="R52" s="518" t="s">
        <v>87</v>
      </c>
      <c r="S52" s="518" t="s">
        <v>133</v>
      </c>
      <c r="T52" s="509">
        <f>U52+U54</f>
        <v>665125</v>
      </c>
      <c r="U52" s="509">
        <f>V52</f>
        <v>510000</v>
      </c>
      <c r="V52" s="509">
        <v>510000</v>
      </c>
      <c r="W52" s="509">
        <v>0</v>
      </c>
      <c r="X52" s="509">
        <v>0</v>
      </c>
      <c r="Y52" s="509">
        <v>0</v>
      </c>
      <c r="Z52" s="520">
        <v>0</v>
      </c>
      <c r="AA52" s="509">
        <v>0</v>
      </c>
      <c r="AB52" s="509">
        <v>90000</v>
      </c>
      <c r="AC52" s="509" t="s">
        <v>88</v>
      </c>
      <c r="AD52" s="509">
        <v>0</v>
      </c>
      <c r="AE52" s="509">
        <f>V52</f>
        <v>510000</v>
      </c>
      <c r="AF52" s="509">
        <v>0</v>
      </c>
      <c r="AG52" s="511"/>
      <c r="AH52" s="513">
        <v>45566</v>
      </c>
      <c r="AI52" s="513">
        <v>45627</v>
      </c>
      <c r="AJ52" s="504">
        <v>45579</v>
      </c>
    </row>
    <row r="53" spans="1:36" ht="51" x14ac:dyDescent="0.25">
      <c r="A53" s="1"/>
      <c r="B53" s="524"/>
      <c r="C53" s="526"/>
      <c r="D53" s="526"/>
      <c r="E53" s="526"/>
      <c r="F53" s="519"/>
      <c r="G53" s="526"/>
      <c r="H53" s="519"/>
      <c r="I53" s="519"/>
      <c r="J53" s="216" t="s">
        <v>212</v>
      </c>
      <c r="K53" s="216" t="s">
        <v>213</v>
      </c>
      <c r="L53" s="216" t="s">
        <v>214</v>
      </c>
      <c r="M53" s="217">
        <v>12</v>
      </c>
      <c r="N53" s="519"/>
      <c r="O53" s="519"/>
      <c r="P53" s="519"/>
      <c r="Q53" s="519"/>
      <c r="R53" s="519"/>
      <c r="S53" s="519"/>
      <c r="T53" s="522"/>
      <c r="U53" s="510"/>
      <c r="V53" s="510"/>
      <c r="W53" s="510"/>
      <c r="X53" s="510"/>
      <c r="Y53" s="510"/>
      <c r="Z53" s="521"/>
      <c r="AA53" s="510"/>
      <c r="AB53" s="510"/>
      <c r="AC53" s="510"/>
      <c r="AD53" s="510"/>
      <c r="AE53" s="510"/>
      <c r="AF53" s="510"/>
      <c r="AG53" s="512"/>
      <c r="AH53" s="514"/>
      <c r="AI53" s="514"/>
      <c r="AJ53" s="505"/>
    </row>
    <row r="54" spans="1:36" ht="65.099999999999994" customHeight="1" x14ac:dyDescent="0.25">
      <c r="A54" s="1"/>
      <c r="B54" s="524"/>
      <c r="C54" s="526"/>
      <c r="D54" s="526"/>
      <c r="E54" s="526"/>
      <c r="F54" s="507" t="s">
        <v>258</v>
      </c>
      <c r="G54" s="526"/>
      <c r="H54" s="507" t="s">
        <v>80</v>
      </c>
      <c r="I54" s="507" t="s">
        <v>80</v>
      </c>
      <c r="J54" s="216" t="s">
        <v>210</v>
      </c>
      <c r="K54" s="216" t="s">
        <v>211</v>
      </c>
      <c r="L54" s="216" t="s">
        <v>117</v>
      </c>
      <c r="M54" s="217">
        <v>16</v>
      </c>
      <c r="N54" s="507" t="s">
        <v>120</v>
      </c>
      <c r="O54" s="507" t="s">
        <v>98</v>
      </c>
      <c r="P54" s="507" t="s">
        <v>203</v>
      </c>
      <c r="Q54" s="507" t="s">
        <v>204</v>
      </c>
      <c r="R54" s="507" t="s">
        <v>87</v>
      </c>
      <c r="S54" s="507" t="s">
        <v>133</v>
      </c>
      <c r="T54" s="522"/>
      <c r="U54" s="502">
        <f>V54</f>
        <v>155125</v>
      </c>
      <c r="V54" s="502">
        <v>155125</v>
      </c>
      <c r="W54" s="502">
        <v>0</v>
      </c>
      <c r="X54" s="502">
        <v>0</v>
      </c>
      <c r="Y54" s="502">
        <v>0</v>
      </c>
      <c r="Z54" s="502">
        <v>0</v>
      </c>
      <c r="AA54" s="502">
        <v>0</v>
      </c>
      <c r="AB54" s="502">
        <v>27375</v>
      </c>
      <c r="AC54" s="502" t="s">
        <v>88</v>
      </c>
      <c r="AD54" s="502">
        <v>0</v>
      </c>
      <c r="AE54" s="502">
        <f>V54</f>
        <v>155125</v>
      </c>
      <c r="AF54" s="502">
        <v>0</v>
      </c>
      <c r="AG54" s="516"/>
      <c r="AH54" s="514"/>
      <c r="AI54" s="514"/>
      <c r="AJ54" s="505"/>
    </row>
    <row r="55" spans="1:36" ht="51.75" thickBot="1" x14ac:dyDescent="0.3">
      <c r="A55" s="1"/>
      <c r="B55" s="525"/>
      <c r="C55" s="508"/>
      <c r="D55" s="508"/>
      <c r="E55" s="508"/>
      <c r="F55" s="508"/>
      <c r="G55" s="508"/>
      <c r="H55" s="508"/>
      <c r="I55" s="508"/>
      <c r="J55" s="218" t="s">
        <v>212</v>
      </c>
      <c r="K55" s="218" t="s">
        <v>213</v>
      </c>
      <c r="L55" s="218" t="s">
        <v>214</v>
      </c>
      <c r="M55" s="219">
        <v>16</v>
      </c>
      <c r="N55" s="508"/>
      <c r="O55" s="508"/>
      <c r="P55" s="508"/>
      <c r="Q55" s="508"/>
      <c r="R55" s="508"/>
      <c r="S55" s="508"/>
      <c r="T55" s="503"/>
      <c r="U55" s="503"/>
      <c r="V55" s="503"/>
      <c r="W55" s="503"/>
      <c r="X55" s="503"/>
      <c r="Y55" s="503"/>
      <c r="Z55" s="503"/>
      <c r="AA55" s="503"/>
      <c r="AB55" s="503"/>
      <c r="AC55" s="503"/>
      <c r="AD55" s="503"/>
      <c r="AE55" s="503"/>
      <c r="AF55" s="503"/>
      <c r="AG55" s="517"/>
      <c r="AH55" s="515"/>
      <c r="AI55" s="515"/>
      <c r="AJ55" s="506"/>
    </row>
    <row r="56" spans="1:36" ht="48" customHeight="1" x14ac:dyDescent="0.25">
      <c r="A56" s="1"/>
      <c r="B56" s="474" t="s">
        <v>259</v>
      </c>
      <c r="C56" s="472" t="s">
        <v>260</v>
      </c>
      <c r="D56" s="472" t="s">
        <v>198</v>
      </c>
      <c r="E56" s="472" t="s">
        <v>199</v>
      </c>
      <c r="F56" s="472" t="s">
        <v>261</v>
      </c>
      <c r="G56" s="472" t="s">
        <v>233</v>
      </c>
      <c r="H56" s="472" t="s">
        <v>80</v>
      </c>
      <c r="I56" s="472" t="s">
        <v>80</v>
      </c>
      <c r="J56" s="42" t="s">
        <v>234</v>
      </c>
      <c r="K56" s="42" t="s">
        <v>235</v>
      </c>
      <c r="L56" s="42" t="s">
        <v>214</v>
      </c>
      <c r="M56" s="43">
        <v>40</v>
      </c>
      <c r="N56" s="472" t="s">
        <v>120</v>
      </c>
      <c r="O56" s="472" t="s">
        <v>240</v>
      </c>
      <c r="P56" s="470" t="s">
        <v>203</v>
      </c>
      <c r="Q56" s="470" t="s">
        <v>204</v>
      </c>
      <c r="R56" s="470" t="s">
        <v>87</v>
      </c>
      <c r="S56" s="470" t="s">
        <v>133</v>
      </c>
      <c r="T56" s="466">
        <f>U56</f>
        <v>2750000</v>
      </c>
      <c r="U56" s="466">
        <f>V56</f>
        <v>2750000</v>
      </c>
      <c r="V56" s="466">
        <v>2750000</v>
      </c>
      <c r="W56" s="466">
        <v>0</v>
      </c>
      <c r="X56" s="466">
        <v>0</v>
      </c>
      <c r="Y56" s="466">
        <v>0</v>
      </c>
      <c r="Z56" s="466">
        <v>0</v>
      </c>
      <c r="AA56" s="466">
        <v>0</v>
      </c>
      <c r="AB56" s="466">
        <v>485294.12</v>
      </c>
      <c r="AC56" s="466" t="s">
        <v>88</v>
      </c>
      <c r="AD56" s="466">
        <v>0</v>
      </c>
      <c r="AE56" s="466">
        <f>V56</f>
        <v>2750000</v>
      </c>
      <c r="AF56" s="466">
        <v>0</v>
      </c>
      <c r="AG56" s="498"/>
      <c r="AH56" s="500" t="s">
        <v>448</v>
      </c>
      <c r="AI56" s="500" t="s">
        <v>595</v>
      </c>
      <c r="AJ56" s="496">
        <v>45643</v>
      </c>
    </row>
    <row r="57" spans="1:36" ht="49.5" customHeight="1" thickBot="1" x14ac:dyDescent="0.3">
      <c r="A57" s="1"/>
      <c r="B57" s="475"/>
      <c r="C57" s="473"/>
      <c r="D57" s="473"/>
      <c r="E57" s="473"/>
      <c r="F57" s="473"/>
      <c r="G57" s="473"/>
      <c r="H57" s="473"/>
      <c r="I57" s="473"/>
      <c r="J57" s="44" t="s">
        <v>236</v>
      </c>
      <c r="K57" s="44" t="s">
        <v>237</v>
      </c>
      <c r="L57" s="44" t="s">
        <v>114</v>
      </c>
      <c r="M57" s="45">
        <v>40</v>
      </c>
      <c r="N57" s="473"/>
      <c r="O57" s="473"/>
      <c r="P57" s="471"/>
      <c r="Q57" s="471"/>
      <c r="R57" s="471"/>
      <c r="S57" s="471"/>
      <c r="T57" s="467"/>
      <c r="U57" s="467"/>
      <c r="V57" s="467"/>
      <c r="W57" s="467"/>
      <c r="X57" s="467"/>
      <c r="Y57" s="467"/>
      <c r="Z57" s="467"/>
      <c r="AA57" s="467"/>
      <c r="AB57" s="467"/>
      <c r="AC57" s="467"/>
      <c r="AD57" s="467"/>
      <c r="AE57" s="467"/>
      <c r="AF57" s="467"/>
      <c r="AG57" s="499"/>
      <c r="AH57" s="501"/>
      <c r="AI57" s="501"/>
      <c r="AJ57" s="497"/>
    </row>
    <row r="58" spans="1:36" ht="57.6" customHeight="1" x14ac:dyDescent="0.25">
      <c r="A58" s="1"/>
      <c r="B58" s="474" t="s">
        <v>262</v>
      </c>
      <c r="C58" s="472" t="s">
        <v>263</v>
      </c>
      <c r="D58" s="472" t="s">
        <v>198</v>
      </c>
      <c r="E58" s="472" t="s">
        <v>199</v>
      </c>
      <c r="F58" s="472" t="s">
        <v>264</v>
      </c>
      <c r="G58" s="472" t="s">
        <v>200</v>
      </c>
      <c r="H58" s="472" t="s">
        <v>80</v>
      </c>
      <c r="I58" s="472" t="s">
        <v>80</v>
      </c>
      <c r="J58" s="42" t="s">
        <v>210</v>
      </c>
      <c r="K58" s="42" t="s">
        <v>211</v>
      </c>
      <c r="L58" s="42" t="s">
        <v>117</v>
      </c>
      <c r="M58" s="42">
        <v>10</v>
      </c>
      <c r="N58" s="472" t="s">
        <v>120</v>
      </c>
      <c r="O58" s="472" t="s">
        <v>98</v>
      </c>
      <c r="P58" s="470" t="s">
        <v>203</v>
      </c>
      <c r="Q58" s="470" t="s">
        <v>204</v>
      </c>
      <c r="R58" s="470" t="s">
        <v>87</v>
      </c>
      <c r="S58" s="470" t="s">
        <v>133</v>
      </c>
      <c r="T58" s="468">
        <f>U58</f>
        <v>722500</v>
      </c>
      <c r="U58" s="468">
        <f>V58</f>
        <v>722500</v>
      </c>
      <c r="V58" s="468">
        <v>722500</v>
      </c>
      <c r="W58" s="468">
        <v>0</v>
      </c>
      <c r="X58" s="466">
        <v>0</v>
      </c>
      <c r="Y58" s="466">
        <v>0</v>
      </c>
      <c r="Z58" s="468">
        <v>0</v>
      </c>
      <c r="AA58" s="490">
        <v>0</v>
      </c>
      <c r="AB58" s="468">
        <v>127500</v>
      </c>
      <c r="AC58" s="466" t="s">
        <v>88</v>
      </c>
      <c r="AD58" s="460">
        <v>0</v>
      </c>
      <c r="AE58" s="460">
        <f>V58</f>
        <v>722500</v>
      </c>
      <c r="AF58" s="460">
        <v>0</v>
      </c>
      <c r="AG58" s="462"/>
      <c r="AH58" s="464">
        <v>45658</v>
      </c>
      <c r="AI58" s="464">
        <v>45717</v>
      </c>
      <c r="AJ58" s="454"/>
    </row>
    <row r="59" spans="1:36" ht="68.650000000000006" customHeight="1" thickBot="1" x14ac:dyDescent="0.3">
      <c r="A59" s="1"/>
      <c r="B59" s="486"/>
      <c r="C59" s="485"/>
      <c r="D59" s="485"/>
      <c r="E59" s="485"/>
      <c r="F59" s="485"/>
      <c r="G59" s="485"/>
      <c r="H59" s="485"/>
      <c r="I59" s="485"/>
      <c r="J59" s="195" t="s">
        <v>212</v>
      </c>
      <c r="K59" s="195" t="s">
        <v>213</v>
      </c>
      <c r="L59" s="195" t="s">
        <v>214</v>
      </c>
      <c r="M59" s="195">
        <v>10</v>
      </c>
      <c r="N59" s="485"/>
      <c r="O59" s="485"/>
      <c r="P59" s="495"/>
      <c r="Q59" s="495"/>
      <c r="R59" s="495"/>
      <c r="S59" s="495"/>
      <c r="T59" s="492"/>
      <c r="U59" s="492"/>
      <c r="V59" s="492"/>
      <c r="W59" s="492"/>
      <c r="X59" s="493"/>
      <c r="Y59" s="493"/>
      <c r="Z59" s="492"/>
      <c r="AA59" s="491"/>
      <c r="AB59" s="492"/>
      <c r="AC59" s="493"/>
      <c r="AD59" s="494"/>
      <c r="AE59" s="494"/>
      <c r="AF59" s="494"/>
      <c r="AG59" s="480"/>
      <c r="AH59" s="481"/>
      <c r="AI59" s="481"/>
      <c r="AJ59" s="476"/>
    </row>
    <row r="60" spans="1:36" ht="54" customHeight="1" x14ac:dyDescent="0.25">
      <c r="A60" s="1"/>
      <c r="B60" s="474" t="s">
        <v>596</v>
      </c>
      <c r="C60" s="472" t="s">
        <v>597</v>
      </c>
      <c r="D60" s="472" t="s">
        <v>198</v>
      </c>
      <c r="E60" s="472" t="s">
        <v>199</v>
      </c>
      <c r="F60" s="472" t="s">
        <v>244</v>
      </c>
      <c r="G60" s="472" t="s">
        <v>200</v>
      </c>
      <c r="H60" s="472" t="s">
        <v>80</v>
      </c>
      <c r="I60" s="472" t="s">
        <v>80</v>
      </c>
      <c r="J60" s="42" t="s">
        <v>210</v>
      </c>
      <c r="K60" s="42" t="s">
        <v>211</v>
      </c>
      <c r="L60" s="42" t="s">
        <v>117</v>
      </c>
      <c r="M60" s="43">
        <v>37</v>
      </c>
      <c r="N60" s="472" t="s">
        <v>120</v>
      </c>
      <c r="O60" s="472" t="s">
        <v>240</v>
      </c>
      <c r="P60" s="472" t="s">
        <v>203</v>
      </c>
      <c r="Q60" s="472" t="s">
        <v>204</v>
      </c>
      <c r="R60" s="472" t="s">
        <v>87</v>
      </c>
      <c r="S60" s="472" t="s">
        <v>133</v>
      </c>
      <c r="T60" s="468">
        <f>V60</f>
        <v>1811500</v>
      </c>
      <c r="U60" s="468">
        <f>V60</f>
        <v>1811500</v>
      </c>
      <c r="V60" s="468">
        <v>1811500</v>
      </c>
      <c r="W60" s="468">
        <v>0</v>
      </c>
      <c r="X60" s="466">
        <v>0</v>
      </c>
      <c r="Y60" s="466">
        <v>0</v>
      </c>
      <c r="Z60" s="468">
        <v>0</v>
      </c>
      <c r="AA60" s="460">
        <v>0</v>
      </c>
      <c r="AB60" s="468">
        <v>319676.48</v>
      </c>
      <c r="AC60" s="466" t="s">
        <v>88</v>
      </c>
      <c r="AD60" s="460">
        <v>0</v>
      </c>
      <c r="AE60" s="460">
        <f>V60</f>
        <v>1811500</v>
      </c>
      <c r="AF60" s="460">
        <v>0</v>
      </c>
      <c r="AG60" s="462"/>
      <c r="AH60" s="464" t="s">
        <v>448</v>
      </c>
      <c r="AI60" s="464" t="s">
        <v>595</v>
      </c>
      <c r="AJ60" s="488">
        <v>45642</v>
      </c>
    </row>
    <row r="61" spans="1:36" ht="55.9" customHeight="1" thickBot="1" x14ac:dyDescent="0.3">
      <c r="A61" s="1"/>
      <c r="B61" s="475"/>
      <c r="C61" s="473"/>
      <c r="D61" s="473"/>
      <c r="E61" s="473"/>
      <c r="F61" s="473"/>
      <c r="G61" s="473"/>
      <c r="H61" s="473"/>
      <c r="I61" s="473"/>
      <c r="J61" s="44" t="s">
        <v>212</v>
      </c>
      <c r="K61" s="44" t="s">
        <v>213</v>
      </c>
      <c r="L61" s="44" t="s">
        <v>214</v>
      </c>
      <c r="M61" s="45">
        <v>37</v>
      </c>
      <c r="N61" s="473"/>
      <c r="O61" s="473"/>
      <c r="P61" s="473"/>
      <c r="Q61" s="473"/>
      <c r="R61" s="473"/>
      <c r="S61" s="473"/>
      <c r="T61" s="469"/>
      <c r="U61" s="469"/>
      <c r="V61" s="469"/>
      <c r="W61" s="469"/>
      <c r="X61" s="467"/>
      <c r="Y61" s="467"/>
      <c r="Z61" s="469"/>
      <c r="AA61" s="461"/>
      <c r="AB61" s="469"/>
      <c r="AC61" s="467"/>
      <c r="AD61" s="461"/>
      <c r="AE61" s="461"/>
      <c r="AF61" s="461"/>
      <c r="AG61" s="463"/>
      <c r="AH61" s="465"/>
      <c r="AI61" s="465"/>
      <c r="AJ61" s="489"/>
    </row>
    <row r="62" spans="1:36" ht="55.9" customHeight="1" x14ac:dyDescent="0.25">
      <c r="A62" s="1"/>
      <c r="B62" s="474" t="s">
        <v>611</v>
      </c>
      <c r="C62" s="472" t="s">
        <v>612</v>
      </c>
      <c r="D62" s="472" t="s">
        <v>198</v>
      </c>
      <c r="E62" s="472" t="s">
        <v>199</v>
      </c>
      <c r="F62" s="472" t="s">
        <v>241</v>
      </c>
      <c r="G62" s="472" t="s">
        <v>200</v>
      </c>
      <c r="H62" s="472" t="s">
        <v>80</v>
      </c>
      <c r="I62" s="472" t="s">
        <v>80</v>
      </c>
      <c r="J62" s="42" t="s">
        <v>201</v>
      </c>
      <c r="K62" s="42" t="s">
        <v>202</v>
      </c>
      <c r="L62" s="42" t="s">
        <v>112</v>
      </c>
      <c r="M62" s="43">
        <v>52</v>
      </c>
      <c r="N62" s="487" t="s">
        <v>120</v>
      </c>
      <c r="O62" s="487" t="s">
        <v>84</v>
      </c>
      <c r="P62" s="487" t="s">
        <v>203</v>
      </c>
      <c r="Q62" s="487" t="s">
        <v>204</v>
      </c>
      <c r="R62" s="487" t="s">
        <v>87</v>
      </c>
      <c r="S62" s="487" t="s">
        <v>133</v>
      </c>
      <c r="T62" s="468">
        <f>U62</f>
        <v>1360000</v>
      </c>
      <c r="U62" s="468">
        <f>V62</f>
        <v>1360000</v>
      </c>
      <c r="V62" s="468">
        <v>1360000</v>
      </c>
      <c r="W62" s="468">
        <v>0</v>
      </c>
      <c r="X62" s="466">
        <v>0</v>
      </c>
      <c r="Y62" s="466">
        <v>0</v>
      </c>
      <c r="Z62" s="468">
        <v>0</v>
      </c>
      <c r="AA62" s="460">
        <v>0</v>
      </c>
      <c r="AB62" s="468">
        <v>240000</v>
      </c>
      <c r="AC62" s="466" t="s">
        <v>88</v>
      </c>
      <c r="AD62" s="460">
        <v>0</v>
      </c>
      <c r="AE62" s="460">
        <f>V62</f>
        <v>1360000</v>
      </c>
      <c r="AF62" s="460">
        <v>0</v>
      </c>
      <c r="AG62" s="462"/>
      <c r="AH62" s="464" t="s">
        <v>613</v>
      </c>
      <c r="AI62" s="464" t="s">
        <v>614</v>
      </c>
      <c r="AJ62" s="454"/>
    </row>
    <row r="63" spans="1:36" ht="55.9" customHeight="1" thickBot="1" x14ac:dyDescent="0.3">
      <c r="A63" s="1"/>
      <c r="B63" s="475"/>
      <c r="C63" s="473"/>
      <c r="D63" s="473"/>
      <c r="E63" s="473"/>
      <c r="F63" s="473"/>
      <c r="G63" s="473"/>
      <c r="H63" s="473"/>
      <c r="I63" s="473"/>
      <c r="J63" s="44" t="s">
        <v>205</v>
      </c>
      <c r="K63" s="44" t="s">
        <v>206</v>
      </c>
      <c r="L63" s="44" t="s">
        <v>114</v>
      </c>
      <c r="M63" s="45">
        <v>52</v>
      </c>
      <c r="N63" s="473"/>
      <c r="O63" s="473"/>
      <c r="P63" s="473"/>
      <c r="Q63" s="473"/>
      <c r="R63" s="473"/>
      <c r="S63" s="473"/>
      <c r="T63" s="469"/>
      <c r="U63" s="469"/>
      <c r="V63" s="469"/>
      <c r="W63" s="469"/>
      <c r="X63" s="467"/>
      <c r="Y63" s="467"/>
      <c r="Z63" s="469"/>
      <c r="AA63" s="461"/>
      <c r="AB63" s="469"/>
      <c r="AC63" s="467"/>
      <c r="AD63" s="461"/>
      <c r="AE63" s="461"/>
      <c r="AF63" s="461"/>
      <c r="AG63" s="463"/>
      <c r="AH63" s="465"/>
      <c r="AI63" s="465"/>
      <c r="AJ63" s="455"/>
    </row>
    <row r="64" spans="1:36" ht="55.9" customHeight="1" x14ac:dyDescent="0.25">
      <c r="A64" s="1"/>
      <c r="B64" s="474" t="s">
        <v>628</v>
      </c>
      <c r="C64" s="472" t="s">
        <v>629</v>
      </c>
      <c r="D64" s="472" t="s">
        <v>198</v>
      </c>
      <c r="E64" s="472" t="s">
        <v>199</v>
      </c>
      <c r="F64" s="472" t="s">
        <v>443</v>
      </c>
      <c r="G64" s="472" t="s">
        <v>200</v>
      </c>
      <c r="H64" s="472" t="s">
        <v>80</v>
      </c>
      <c r="I64" s="472" t="s">
        <v>80</v>
      </c>
      <c r="J64" s="42" t="s">
        <v>201</v>
      </c>
      <c r="K64" s="42" t="s">
        <v>202</v>
      </c>
      <c r="L64" s="42" t="s">
        <v>112</v>
      </c>
      <c r="M64" s="43">
        <v>47</v>
      </c>
      <c r="N64" s="482" t="s">
        <v>120</v>
      </c>
      <c r="O64" s="482" t="s">
        <v>98</v>
      </c>
      <c r="P64" s="482" t="s">
        <v>203</v>
      </c>
      <c r="Q64" s="482" t="s">
        <v>204</v>
      </c>
      <c r="R64" s="482" t="s">
        <v>87</v>
      </c>
      <c r="S64" s="482" t="s">
        <v>133</v>
      </c>
      <c r="T64" s="477">
        <f>U64</f>
        <v>890500</v>
      </c>
      <c r="U64" s="477">
        <f>V64</f>
        <v>890500</v>
      </c>
      <c r="V64" s="477">
        <v>890500</v>
      </c>
      <c r="W64" s="477">
        <v>0</v>
      </c>
      <c r="X64" s="477">
        <v>0</v>
      </c>
      <c r="Y64" s="477">
        <v>0</v>
      </c>
      <c r="Z64" s="477">
        <v>0</v>
      </c>
      <c r="AA64" s="477">
        <v>0</v>
      </c>
      <c r="AB64" s="477">
        <v>157148</v>
      </c>
      <c r="AC64" s="477" t="s">
        <v>88</v>
      </c>
      <c r="AD64" s="477">
        <v>0</v>
      </c>
      <c r="AE64" s="477">
        <f>V64</f>
        <v>890500</v>
      </c>
      <c r="AF64" s="477">
        <v>0</v>
      </c>
      <c r="AG64" s="462"/>
      <c r="AH64" s="464" t="s">
        <v>630</v>
      </c>
      <c r="AI64" s="464" t="s">
        <v>631</v>
      </c>
      <c r="AJ64" s="454"/>
    </row>
    <row r="65" spans="1:36" ht="55.9" customHeight="1" x14ac:dyDescent="0.25">
      <c r="A65" s="1"/>
      <c r="B65" s="486"/>
      <c r="C65" s="485"/>
      <c r="D65" s="485"/>
      <c r="E65" s="485"/>
      <c r="F65" s="485"/>
      <c r="G65" s="485"/>
      <c r="H65" s="485"/>
      <c r="I65" s="485"/>
      <c r="J65" s="46" t="s">
        <v>205</v>
      </c>
      <c r="K65" s="46" t="s">
        <v>206</v>
      </c>
      <c r="L65" s="46" t="s">
        <v>114</v>
      </c>
      <c r="M65" s="47">
        <v>47</v>
      </c>
      <c r="N65" s="483"/>
      <c r="O65" s="483"/>
      <c r="P65" s="483"/>
      <c r="Q65" s="483"/>
      <c r="R65" s="483"/>
      <c r="S65" s="483"/>
      <c r="T65" s="478"/>
      <c r="U65" s="478"/>
      <c r="V65" s="478"/>
      <c r="W65" s="478"/>
      <c r="X65" s="478"/>
      <c r="Y65" s="478"/>
      <c r="Z65" s="478"/>
      <c r="AA65" s="478"/>
      <c r="AB65" s="478"/>
      <c r="AC65" s="478"/>
      <c r="AD65" s="478"/>
      <c r="AE65" s="478"/>
      <c r="AF65" s="478"/>
      <c r="AG65" s="480"/>
      <c r="AH65" s="481"/>
      <c r="AI65" s="481"/>
      <c r="AJ65" s="476"/>
    </row>
    <row r="66" spans="1:36" ht="55.9" customHeight="1" x14ac:dyDescent="0.25">
      <c r="A66" s="1"/>
      <c r="B66" s="486"/>
      <c r="C66" s="485"/>
      <c r="D66" s="485"/>
      <c r="E66" s="485"/>
      <c r="F66" s="485"/>
      <c r="G66" s="485"/>
      <c r="H66" s="485"/>
      <c r="I66" s="485"/>
      <c r="J66" s="153" t="s">
        <v>224</v>
      </c>
      <c r="K66" s="153" t="s">
        <v>225</v>
      </c>
      <c r="L66" s="153" t="s">
        <v>117</v>
      </c>
      <c r="M66" s="157">
        <v>20</v>
      </c>
      <c r="N66" s="483"/>
      <c r="O66" s="483"/>
      <c r="P66" s="483"/>
      <c r="Q66" s="483"/>
      <c r="R66" s="483"/>
      <c r="S66" s="483"/>
      <c r="T66" s="478"/>
      <c r="U66" s="478"/>
      <c r="V66" s="478"/>
      <c r="W66" s="478"/>
      <c r="X66" s="478"/>
      <c r="Y66" s="478"/>
      <c r="Z66" s="478"/>
      <c r="AA66" s="478"/>
      <c r="AB66" s="478"/>
      <c r="AC66" s="478"/>
      <c r="AD66" s="478"/>
      <c r="AE66" s="478"/>
      <c r="AF66" s="478"/>
      <c r="AG66" s="480"/>
      <c r="AH66" s="481"/>
      <c r="AI66" s="481"/>
      <c r="AJ66" s="476"/>
    </row>
    <row r="67" spans="1:36" ht="55.9" customHeight="1" thickBot="1" x14ac:dyDescent="0.3">
      <c r="A67" s="1"/>
      <c r="B67" s="475"/>
      <c r="C67" s="473"/>
      <c r="D67" s="473"/>
      <c r="E67" s="473"/>
      <c r="F67" s="473"/>
      <c r="G67" s="473"/>
      <c r="H67" s="473"/>
      <c r="I67" s="473"/>
      <c r="J67" s="44" t="s">
        <v>226</v>
      </c>
      <c r="K67" s="44" t="s">
        <v>227</v>
      </c>
      <c r="L67" s="44" t="s">
        <v>214</v>
      </c>
      <c r="M67" s="45">
        <v>50</v>
      </c>
      <c r="N67" s="484"/>
      <c r="O67" s="484"/>
      <c r="P67" s="484"/>
      <c r="Q67" s="484"/>
      <c r="R67" s="484"/>
      <c r="S67" s="484"/>
      <c r="T67" s="479"/>
      <c r="U67" s="479"/>
      <c r="V67" s="479"/>
      <c r="W67" s="479"/>
      <c r="X67" s="479"/>
      <c r="Y67" s="479"/>
      <c r="Z67" s="479"/>
      <c r="AA67" s="479"/>
      <c r="AB67" s="479"/>
      <c r="AC67" s="479"/>
      <c r="AD67" s="479"/>
      <c r="AE67" s="479"/>
      <c r="AF67" s="479"/>
      <c r="AG67" s="463"/>
      <c r="AH67" s="465"/>
      <c r="AI67" s="465"/>
      <c r="AJ67" s="455"/>
    </row>
    <row r="68" spans="1:36" ht="55.9" customHeight="1" x14ac:dyDescent="0.25">
      <c r="A68" s="1"/>
      <c r="B68" s="474" t="s">
        <v>632</v>
      </c>
      <c r="C68" s="472" t="s">
        <v>633</v>
      </c>
      <c r="D68" s="472" t="s">
        <v>198</v>
      </c>
      <c r="E68" s="472" t="s">
        <v>199</v>
      </c>
      <c r="F68" s="472" t="s">
        <v>257</v>
      </c>
      <c r="G68" s="472" t="s">
        <v>200</v>
      </c>
      <c r="H68" s="472" t="s">
        <v>80</v>
      </c>
      <c r="I68" s="472" t="s">
        <v>80</v>
      </c>
      <c r="J68" s="42" t="s">
        <v>210</v>
      </c>
      <c r="K68" s="42" t="s">
        <v>211</v>
      </c>
      <c r="L68" s="42" t="s">
        <v>117</v>
      </c>
      <c r="M68" s="43">
        <v>12</v>
      </c>
      <c r="N68" s="472" t="s">
        <v>120</v>
      </c>
      <c r="O68" s="472" t="s">
        <v>98</v>
      </c>
      <c r="P68" s="470" t="s">
        <v>203</v>
      </c>
      <c r="Q68" s="470" t="s">
        <v>204</v>
      </c>
      <c r="R68" s="470" t="s">
        <v>87</v>
      </c>
      <c r="S68" s="470" t="s">
        <v>133</v>
      </c>
      <c r="T68" s="468">
        <f>U68</f>
        <v>510000</v>
      </c>
      <c r="U68" s="468">
        <f>V68</f>
        <v>510000</v>
      </c>
      <c r="V68" s="468">
        <v>510000</v>
      </c>
      <c r="W68" s="468">
        <v>0</v>
      </c>
      <c r="X68" s="466">
        <v>0</v>
      </c>
      <c r="Y68" s="466">
        <v>0</v>
      </c>
      <c r="Z68" s="468">
        <v>0</v>
      </c>
      <c r="AA68" s="460">
        <v>0</v>
      </c>
      <c r="AB68" s="468">
        <v>90000</v>
      </c>
      <c r="AC68" s="466" t="s">
        <v>88</v>
      </c>
      <c r="AD68" s="460">
        <v>0</v>
      </c>
      <c r="AE68" s="460">
        <f>V68</f>
        <v>510000</v>
      </c>
      <c r="AF68" s="460">
        <v>0</v>
      </c>
      <c r="AG68" s="462"/>
      <c r="AH68" s="464" t="s">
        <v>614</v>
      </c>
      <c r="AI68" s="464" t="s">
        <v>630</v>
      </c>
      <c r="AJ68" s="454"/>
    </row>
    <row r="69" spans="1:36" ht="55.9" customHeight="1" thickBot="1" x14ac:dyDescent="0.3">
      <c r="A69" s="1"/>
      <c r="B69" s="475"/>
      <c r="C69" s="473"/>
      <c r="D69" s="473"/>
      <c r="E69" s="473"/>
      <c r="F69" s="473"/>
      <c r="G69" s="473"/>
      <c r="H69" s="473"/>
      <c r="I69" s="473"/>
      <c r="J69" s="44" t="s">
        <v>212</v>
      </c>
      <c r="K69" s="44" t="s">
        <v>213</v>
      </c>
      <c r="L69" s="44" t="s">
        <v>214</v>
      </c>
      <c r="M69" s="45">
        <v>12</v>
      </c>
      <c r="N69" s="473"/>
      <c r="O69" s="473"/>
      <c r="P69" s="471"/>
      <c r="Q69" s="471"/>
      <c r="R69" s="471"/>
      <c r="S69" s="471"/>
      <c r="T69" s="469"/>
      <c r="U69" s="469"/>
      <c r="V69" s="469"/>
      <c r="W69" s="469"/>
      <c r="X69" s="467"/>
      <c r="Y69" s="467"/>
      <c r="Z69" s="469"/>
      <c r="AA69" s="461"/>
      <c r="AB69" s="469"/>
      <c r="AC69" s="467"/>
      <c r="AD69" s="461"/>
      <c r="AE69" s="461"/>
      <c r="AF69" s="461"/>
      <c r="AG69" s="463"/>
      <c r="AH69" s="465"/>
      <c r="AI69" s="465"/>
      <c r="AJ69" s="455"/>
    </row>
    <row r="70" spans="1:36" ht="55.9" customHeight="1" x14ac:dyDescent="0.25">
      <c r="A70" s="1"/>
      <c r="B70" s="474" t="s">
        <v>634</v>
      </c>
      <c r="C70" s="472" t="s">
        <v>635</v>
      </c>
      <c r="D70" s="472" t="s">
        <v>198</v>
      </c>
      <c r="E70" s="472" t="s">
        <v>199</v>
      </c>
      <c r="F70" s="472" t="s">
        <v>258</v>
      </c>
      <c r="G70" s="472" t="s">
        <v>200</v>
      </c>
      <c r="H70" s="472" t="s">
        <v>80</v>
      </c>
      <c r="I70" s="472" t="s">
        <v>80</v>
      </c>
      <c r="J70" s="42" t="s">
        <v>210</v>
      </c>
      <c r="K70" s="42" t="s">
        <v>211</v>
      </c>
      <c r="L70" s="42" t="s">
        <v>117</v>
      </c>
      <c r="M70" s="157">
        <v>16</v>
      </c>
      <c r="N70" s="472" t="s">
        <v>120</v>
      </c>
      <c r="O70" s="472" t="s">
        <v>98</v>
      </c>
      <c r="P70" s="470" t="s">
        <v>203</v>
      </c>
      <c r="Q70" s="470" t="s">
        <v>204</v>
      </c>
      <c r="R70" s="470" t="s">
        <v>87</v>
      </c>
      <c r="S70" s="470" t="s">
        <v>133</v>
      </c>
      <c r="T70" s="468">
        <f>U70</f>
        <v>155125</v>
      </c>
      <c r="U70" s="468">
        <f>V70</f>
        <v>155125</v>
      </c>
      <c r="V70" s="468">
        <v>155125</v>
      </c>
      <c r="W70" s="468">
        <v>0</v>
      </c>
      <c r="X70" s="466">
        <v>0</v>
      </c>
      <c r="Y70" s="466">
        <v>0</v>
      </c>
      <c r="Z70" s="468">
        <v>0</v>
      </c>
      <c r="AA70" s="460">
        <v>0</v>
      </c>
      <c r="AB70" s="468">
        <v>27375</v>
      </c>
      <c r="AC70" s="466" t="s">
        <v>88</v>
      </c>
      <c r="AD70" s="460">
        <v>0</v>
      </c>
      <c r="AE70" s="460">
        <f>V70</f>
        <v>155125</v>
      </c>
      <c r="AF70" s="460">
        <v>0</v>
      </c>
      <c r="AG70" s="462"/>
      <c r="AH70" s="464" t="s">
        <v>636</v>
      </c>
      <c r="AI70" s="464" t="s">
        <v>631</v>
      </c>
      <c r="AJ70" s="454"/>
    </row>
    <row r="71" spans="1:36" ht="55.9" customHeight="1" thickBot="1" x14ac:dyDescent="0.3">
      <c r="A71" s="1"/>
      <c r="B71" s="475"/>
      <c r="C71" s="473"/>
      <c r="D71" s="473"/>
      <c r="E71" s="473"/>
      <c r="F71" s="473"/>
      <c r="G71" s="473"/>
      <c r="H71" s="473"/>
      <c r="I71" s="473"/>
      <c r="J71" s="44" t="s">
        <v>212</v>
      </c>
      <c r="K71" s="44" t="s">
        <v>213</v>
      </c>
      <c r="L71" s="44" t="s">
        <v>214</v>
      </c>
      <c r="M71" s="45">
        <v>16</v>
      </c>
      <c r="N71" s="473"/>
      <c r="O71" s="473"/>
      <c r="P71" s="471"/>
      <c r="Q71" s="471"/>
      <c r="R71" s="471"/>
      <c r="S71" s="471"/>
      <c r="T71" s="469"/>
      <c r="U71" s="469"/>
      <c r="V71" s="469"/>
      <c r="W71" s="469"/>
      <c r="X71" s="467"/>
      <c r="Y71" s="467"/>
      <c r="Z71" s="469"/>
      <c r="AA71" s="461"/>
      <c r="AB71" s="469"/>
      <c r="AC71" s="467"/>
      <c r="AD71" s="461"/>
      <c r="AE71" s="461"/>
      <c r="AF71" s="461"/>
      <c r="AG71" s="463"/>
      <c r="AH71" s="465"/>
      <c r="AI71" s="465"/>
      <c r="AJ71" s="455"/>
    </row>
    <row r="72" spans="1:36" x14ac:dyDescent="0.25">
      <c r="A72" s="1"/>
      <c r="B72" s="8" t="s">
        <v>23</v>
      </c>
      <c r="C72" s="9"/>
      <c r="D72" s="9"/>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row>
    <row r="73" spans="1:36" x14ac:dyDescent="0.25">
      <c r="A73" s="9"/>
      <c r="B73" s="14" t="s">
        <v>73</v>
      </c>
      <c r="C73" s="14"/>
      <c r="D73" s="14"/>
      <c r="E73" s="14"/>
      <c r="F73" s="14"/>
      <c r="G73" s="14"/>
      <c r="H73" s="14"/>
      <c r="I73" s="14"/>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row>
    <row r="74" spans="1:36" x14ac:dyDescent="0.25">
      <c r="A74" s="14"/>
      <c r="B74" s="14" t="s">
        <v>74</v>
      </c>
      <c r="C74" s="14"/>
      <c r="D74" s="14"/>
      <c r="E74" s="14"/>
      <c r="F74" s="14"/>
      <c r="G74" s="14"/>
      <c r="H74" s="14"/>
      <c r="I74" s="14"/>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row>
    <row r="75" spans="1:36"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spans="1:36" x14ac:dyDescent="0.25">
      <c r="A76" s="1"/>
      <c r="B76" s="456" t="s">
        <v>637</v>
      </c>
      <c r="C76" s="456"/>
      <c r="D76" s="456"/>
      <c r="E76" s="456"/>
      <c r="F76" s="456"/>
      <c r="G76" s="456"/>
      <c r="H76" s="456"/>
      <c r="I76" s="456"/>
      <c r="J76" s="456"/>
      <c r="K76" s="456"/>
      <c r="L76" s="456"/>
      <c r="M76" s="456"/>
      <c r="N76" s="456"/>
      <c r="O76" s="456"/>
      <c r="P76" s="456"/>
      <c r="Q76" s="456"/>
      <c r="R76" s="456"/>
      <c r="S76" s="456"/>
      <c r="T76" s="456"/>
      <c r="U76" s="1"/>
      <c r="V76" s="1"/>
      <c r="W76" s="1"/>
      <c r="X76" s="1"/>
      <c r="Y76" s="1"/>
      <c r="Z76" s="1"/>
      <c r="AA76" s="1"/>
      <c r="AB76" s="1"/>
      <c r="AC76" s="1"/>
      <c r="AD76" s="1"/>
      <c r="AE76" s="1"/>
      <c r="AF76" s="1"/>
      <c r="AG76" s="1"/>
      <c r="AH76" s="1"/>
      <c r="AI76" s="1"/>
      <c r="AJ76" s="1"/>
    </row>
    <row r="77" spans="1:36" x14ac:dyDescent="0.25">
      <c r="A77" s="1"/>
      <c r="B77" s="457" t="s">
        <v>638</v>
      </c>
      <c r="C77" s="457"/>
      <c r="D77" s="457"/>
      <c r="E77" s="457"/>
      <c r="F77" s="457"/>
      <c r="G77" s="457"/>
      <c r="H77" s="457"/>
      <c r="I77" s="457"/>
      <c r="J77" s="457"/>
      <c r="K77" s="457"/>
      <c r="L77" s="457"/>
      <c r="M77" s="457"/>
      <c r="N77" s="1"/>
      <c r="O77" s="1"/>
      <c r="P77" s="1"/>
      <c r="Q77" s="1"/>
      <c r="R77" s="1"/>
      <c r="S77" s="1"/>
      <c r="T77" s="1"/>
      <c r="U77" s="1"/>
      <c r="V77" s="1"/>
      <c r="W77" s="1"/>
      <c r="X77" s="1"/>
      <c r="Y77" s="1"/>
      <c r="Z77" s="1"/>
      <c r="AA77" s="1"/>
      <c r="AB77" s="1"/>
      <c r="AC77" s="1"/>
      <c r="AD77" s="1"/>
      <c r="AE77" s="1"/>
      <c r="AF77" s="1"/>
      <c r="AG77" s="1"/>
      <c r="AH77" s="1"/>
      <c r="AI77" s="1"/>
      <c r="AJ77" s="1"/>
    </row>
    <row r="78" spans="1:36" x14ac:dyDescent="0.25">
      <c r="A78" s="1"/>
      <c r="B78" s="457" t="s">
        <v>639</v>
      </c>
      <c r="C78" s="457"/>
      <c r="D78" s="457"/>
      <c r="E78" s="457"/>
      <c r="F78" s="457"/>
      <c r="G78" s="457"/>
      <c r="H78" s="457"/>
      <c r="I78" s="457"/>
      <c r="J78" s="457"/>
      <c r="K78" s="457"/>
      <c r="L78" s="457"/>
      <c r="M78" s="457"/>
      <c r="N78" s="457"/>
      <c r="O78" s="1"/>
      <c r="P78" s="1"/>
      <c r="Q78" s="1"/>
      <c r="R78" s="1"/>
      <c r="S78" s="1"/>
      <c r="T78" s="1"/>
      <c r="U78" s="1"/>
      <c r="V78" s="1"/>
      <c r="W78" s="1"/>
      <c r="X78" s="1"/>
      <c r="Y78" s="1"/>
      <c r="Z78" s="1"/>
      <c r="AA78" s="1"/>
      <c r="AB78" s="1"/>
      <c r="AC78" s="1"/>
      <c r="AD78" s="1"/>
      <c r="AE78" s="1"/>
      <c r="AF78" s="1"/>
      <c r="AG78" s="1"/>
      <c r="AH78" s="1"/>
      <c r="AI78" s="1"/>
      <c r="AJ78" s="1"/>
    </row>
    <row r="79" spans="1:36" x14ac:dyDescent="0.25">
      <c r="A79" s="1"/>
      <c r="B79" s="457" t="s">
        <v>598</v>
      </c>
      <c r="C79" s="457"/>
      <c r="D79" s="457"/>
      <c r="E79" s="457"/>
      <c r="F79" s="457"/>
      <c r="G79" s="457"/>
      <c r="H79" s="457"/>
      <c r="I79" s="457"/>
      <c r="J79" s="457"/>
      <c r="K79" s="457"/>
      <c r="L79" s="457"/>
      <c r="M79" s="457"/>
      <c r="N79" s="1"/>
      <c r="O79" s="1"/>
      <c r="P79" s="1"/>
      <c r="Q79" s="1"/>
      <c r="R79" s="1"/>
      <c r="S79" s="1"/>
      <c r="T79" s="1"/>
      <c r="U79" s="1"/>
      <c r="V79" s="1"/>
      <c r="W79" s="1"/>
      <c r="X79" s="1"/>
      <c r="Y79" s="1"/>
      <c r="Z79" s="1"/>
      <c r="AA79" s="1"/>
      <c r="AB79" s="1"/>
      <c r="AC79" s="1"/>
      <c r="AD79" s="1"/>
      <c r="AE79" s="1"/>
      <c r="AF79" s="1"/>
      <c r="AG79" s="1"/>
      <c r="AH79" s="1"/>
      <c r="AI79" s="1"/>
      <c r="AJ79" s="1"/>
    </row>
    <row r="80" spans="1:36" x14ac:dyDescent="0.25">
      <c r="A80" s="1"/>
      <c r="B80" s="1" t="s">
        <v>640</v>
      </c>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1:36" x14ac:dyDescent="0.25">
      <c r="A81" s="1"/>
      <c r="B81" s="458" t="s">
        <v>641</v>
      </c>
      <c r="C81" s="459"/>
      <c r="D81" s="459"/>
      <c r="E81" s="459"/>
      <c r="F81" s="459"/>
      <c r="G81" s="459"/>
      <c r="H81" s="459"/>
      <c r="I81" s="459"/>
      <c r="J81" s="459"/>
      <c r="K81" s="459"/>
      <c r="L81" s="459"/>
      <c r="M81" s="459"/>
      <c r="N81" s="459"/>
      <c r="O81" s="459"/>
      <c r="P81" s="459"/>
      <c r="Q81" s="459"/>
      <c r="R81" s="459"/>
      <c r="S81" s="459"/>
      <c r="T81" s="459"/>
      <c r="U81" s="33"/>
      <c r="V81" s="33"/>
      <c r="W81" s="33"/>
      <c r="X81" s="33"/>
      <c r="Y81" s="33"/>
      <c r="Z81" s="33"/>
      <c r="AA81" s="33"/>
      <c r="AB81" s="33"/>
      <c r="AC81" s="33"/>
      <c r="AD81" s="33"/>
      <c r="AE81" s="33"/>
      <c r="AF81" s="33"/>
      <c r="AG81" s="33"/>
      <c r="AH81" s="33"/>
      <c r="AI81" s="33"/>
      <c r="AJ81" s="33"/>
    </row>
  </sheetData>
  <mergeCells count="844">
    <mergeCell ref="B1:AJ1"/>
    <mergeCell ref="B3:B4"/>
    <mergeCell ref="C3:C4"/>
    <mergeCell ref="D3:D4"/>
    <mergeCell ref="E3:E4"/>
    <mergeCell ref="F3:F4"/>
    <mergeCell ref="G3:G4"/>
    <mergeCell ref="H3:H4"/>
    <mergeCell ref="I3:I4"/>
    <mergeCell ref="J3:M3"/>
    <mergeCell ref="AJ3:AJ4"/>
    <mergeCell ref="AB3:AB4"/>
    <mergeCell ref="AC3:AC4"/>
    <mergeCell ref="AD3:AF3"/>
    <mergeCell ref="AG3:AG4"/>
    <mergeCell ref="AH3:AH4"/>
    <mergeCell ref="AI3:AI4"/>
    <mergeCell ref="B6:B9"/>
    <mergeCell ref="C6:C9"/>
    <mergeCell ref="D6:D9"/>
    <mergeCell ref="E6:E9"/>
    <mergeCell ref="F6:F9"/>
    <mergeCell ref="G6:G9"/>
    <mergeCell ref="T3:T4"/>
    <mergeCell ref="U3:U4"/>
    <mergeCell ref="V3:AA3"/>
    <mergeCell ref="N3:N4"/>
    <mergeCell ref="O3:O4"/>
    <mergeCell ref="P3:P4"/>
    <mergeCell ref="Q3:Q4"/>
    <mergeCell ref="R3:R4"/>
    <mergeCell ref="S3:S4"/>
    <mergeCell ref="H6:H9"/>
    <mergeCell ref="I6:I9"/>
    <mergeCell ref="N6:N9"/>
    <mergeCell ref="O6:O9"/>
    <mergeCell ref="P6:P9"/>
    <mergeCell ref="Q6:Q9"/>
    <mergeCell ref="Y6:Y9"/>
    <mergeCell ref="Z6:Z9"/>
    <mergeCell ref="AA6:AA9"/>
    <mergeCell ref="AB6:AB9"/>
    <mergeCell ref="AC6:AC9"/>
    <mergeCell ref="R6:R9"/>
    <mergeCell ref="S6:S9"/>
    <mergeCell ref="T6:T9"/>
    <mergeCell ref="U6:U9"/>
    <mergeCell ref="V6:V9"/>
    <mergeCell ref="W6:W9"/>
    <mergeCell ref="Q10:Q11"/>
    <mergeCell ref="R10:R11"/>
    <mergeCell ref="S10:S11"/>
    <mergeCell ref="T10:T27"/>
    <mergeCell ref="Q12:Q13"/>
    <mergeCell ref="R12:R13"/>
    <mergeCell ref="S12:S13"/>
    <mergeCell ref="AB14:AB15"/>
    <mergeCell ref="AC14:AC15"/>
    <mergeCell ref="AB18:AB19"/>
    <mergeCell ref="AC18:AC19"/>
    <mergeCell ref="Z22:Z23"/>
    <mergeCell ref="X24:X25"/>
    <mergeCell ref="Y24:Y25"/>
    <mergeCell ref="Z24:Z25"/>
    <mergeCell ref="AB22:AB23"/>
    <mergeCell ref="AJ6:AJ9"/>
    <mergeCell ref="B10:B27"/>
    <mergeCell ref="C10:C27"/>
    <mergeCell ref="D10:D27"/>
    <mergeCell ref="E10:E27"/>
    <mergeCell ref="F10:F11"/>
    <mergeCell ref="G10:G27"/>
    <mergeCell ref="H10:H11"/>
    <mergeCell ref="I10:I11"/>
    <mergeCell ref="N10:N11"/>
    <mergeCell ref="AD6:AD9"/>
    <mergeCell ref="AE6:AE9"/>
    <mergeCell ref="AF6:AF9"/>
    <mergeCell ref="AG6:AG9"/>
    <mergeCell ref="AH6:AH9"/>
    <mergeCell ref="AI6:AI9"/>
    <mergeCell ref="X6:X9"/>
    <mergeCell ref="AG10:AG11"/>
    <mergeCell ref="AH10:AH27"/>
    <mergeCell ref="AI10:AI27"/>
    <mergeCell ref="AJ10:AJ27"/>
    <mergeCell ref="F12:F13"/>
    <mergeCell ref="H12:H13"/>
    <mergeCell ref="I12:I13"/>
    <mergeCell ref="N12:N13"/>
    <mergeCell ref="O12:O13"/>
    <mergeCell ref="P12:P13"/>
    <mergeCell ref="AA10:AA11"/>
    <mergeCell ref="AB10:AB11"/>
    <mergeCell ref="AC10:AC11"/>
    <mergeCell ref="AD10:AD11"/>
    <mergeCell ref="AE10:AE11"/>
    <mergeCell ref="AF10:AF11"/>
    <mergeCell ref="U10:U11"/>
    <mergeCell ref="V10:V11"/>
    <mergeCell ref="W10:W11"/>
    <mergeCell ref="X10:X11"/>
    <mergeCell ref="Y10:Y11"/>
    <mergeCell ref="Z10:Z11"/>
    <mergeCell ref="O10:O11"/>
    <mergeCell ref="P10:P11"/>
    <mergeCell ref="AG12:AG13"/>
    <mergeCell ref="F14:F15"/>
    <mergeCell ref="H14:H15"/>
    <mergeCell ref="I14:I15"/>
    <mergeCell ref="N14:N15"/>
    <mergeCell ref="O14:O15"/>
    <mergeCell ref="P14:P15"/>
    <mergeCell ref="Q14:Q15"/>
    <mergeCell ref="R14:R15"/>
    <mergeCell ref="S14:S15"/>
    <mergeCell ref="AA12:AA13"/>
    <mergeCell ref="AB12:AB13"/>
    <mergeCell ref="AC12:AC13"/>
    <mergeCell ref="AD12:AD13"/>
    <mergeCell ref="AE12:AE13"/>
    <mergeCell ref="AF12:AF13"/>
    <mergeCell ref="U12:U13"/>
    <mergeCell ref="V12:V13"/>
    <mergeCell ref="W12:W13"/>
    <mergeCell ref="X12:X13"/>
    <mergeCell ref="Y12:Y13"/>
    <mergeCell ref="Z12:Z13"/>
    <mergeCell ref="AG14:AG15"/>
    <mergeCell ref="AA14:AA15"/>
    <mergeCell ref="F16:F17"/>
    <mergeCell ref="H16:H17"/>
    <mergeCell ref="I16:I17"/>
    <mergeCell ref="N16:N17"/>
    <mergeCell ref="O16:O17"/>
    <mergeCell ref="P16:P17"/>
    <mergeCell ref="Q16:Q17"/>
    <mergeCell ref="R16:R17"/>
    <mergeCell ref="S16:S17"/>
    <mergeCell ref="AD14:AD15"/>
    <mergeCell ref="AE14:AE15"/>
    <mergeCell ref="AF14:AF15"/>
    <mergeCell ref="U14:U15"/>
    <mergeCell ref="V14:V15"/>
    <mergeCell ref="W14:W15"/>
    <mergeCell ref="X14:X15"/>
    <mergeCell ref="Y14:Y15"/>
    <mergeCell ref="Z14:Z15"/>
    <mergeCell ref="AG16:AG17"/>
    <mergeCell ref="F18:F19"/>
    <mergeCell ref="H18:H19"/>
    <mergeCell ref="I18:I19"/>
    <mergeCell ref="N18:N19"/>
    <mergeCell ref="O18:O19"/>
    <mergeCell ref="P18:P19"/>
    <mergeCell ref="Q18:Q19"/>
    <mergeCell ref="R18:R19"/>
    <mergeCell ref="S18:S19"/>
    <mergeCell ref="AA16:AA17"/>
    <mergeCell ref="AB16:AB17"/>
    <mergeCell ref="AC16:AC17"/>
    <mergeCell ref="AD16:AD17"/>
    <mergeCell ref="AE16:AE17"/>
    <mergeCell ref="AF16:AF17"/>
    <mergeCell ref="U16:U17"/>
    <mergeCell ref="V16:V17"/>
    <mergeCell ref="W16:W17"/>
    <mergeCell ref="X16:X17"/>
    <mergeCell ref="Y16:Y17"/>
    <mergeCell ref="Z16:Z17"/>
    <mergeCell ref="AG18:AG19"/>
    <mergeCell ref="AA18:AA19"/>
    <mergeCell ref="F20:F21"/>
    <mergeCell ref="H20:H21"/>
    <mergeCell ref="I20:I21"/>
    <mergeCell ref="N20:N21"/>
    <mergeCell ref="O20:O21"/>
    <mergeCell ref="P20:P21"/>
    <mergeCell ref="Q20:Q21"/>
    <mergeCell ref="R20:R21"/>
    <mergeCell ref="S20:S21"/>
    <mergeCell ref="AD18:AD19"/>
    <mergeCell ref="AE18:AE19"/>
    <mergeCell ref="AF18:AF19"/>
    <mergeCell ref="U18:U19"/>
    <mergeCell ref="V18:V19"/>
    <mergeCell ref="W18:W19"/>
    <mergeCell ref="X18:X19"/>
    <mergeCell ref="Y18:Y19"/>
    <mergeCell ref="Z18:Z19"/>
    <mergeCell ref="AG20:AG21"/>
    <mergeCell ref="F22:F23"/>
    <mergeCell ref="H22:H23"/>
    <mergeCell ref="I22:I23"/>
    <mergeCell ref="N22:N23"/>
    <mergeCell ref="O22:O23"/>
    <mergeCell ref="P22:P23"/>
    <mergeCell ref="Q22:Q23"/>
    <mergeCell ref="R22:R23"/>
    <mergeCell ref="S22:S23"/>
    <mergeCell ref="AA20:AA21"/>
    <mergeCell ref="AB20:AB21"/>
    <mergeCell ref="AC20:AC21"/>
    <mergeCell ref="AD20:AD21"/>
    <mergeCell ref="AE20:AE21"/>
    <mergeCell ref="AF20:AF21"/>
    <mergeCell ref="U20:U21"/>
    <mergeCell ref="V20:V21"/>
    <mergeCell ref="W20:W21"/>
    <mergeCell ref="X20:X21"/>
    <mergeCell ref="Y20:Y21"/>
    <mergeCell ref="Z20:Z21"/>
    <mergeCell ref="AG22:AG23"/>
    <mergeCell ref="AA22:AA23"/>
    <mergeCell ref="F24:F25"/>
    <mergeCell ref="H24:H25"/>
    <mergeCell ref="I24:I25"/>
    <mergeCell ref="N24:N25"/>
    <mergeCell ref="O24:O25"/>
    <mergeCell ref="P24:P25"/>
    <mergeCell ref="Q24:Q25"/>
    <mergeCell ref="R24:R25"/>
    <mergeCell ref="S24:S25"/>
    <mergeCell ref="AC22:AC23"/>
    <mergeCell ref="AD22:AD23"/>
    <mergeCell ref="AE22:AE23"/>
    <mergeCell ref="AF22:AF23"/>
    <mergeCell ref="U22:U23"/>
    <mergeCell ref="V22:V23"/>
    <mergeCell ref="W22:W23"/>
    <mergeCell ref="X22:X23"/>
    <mergeCell ref="Y22:Y23"/>
    <mergeCell ref="V26:V27"/>
    <mergeCell ref="W26:W27"/>
    <mergeCell ref="X26:X27"/>
    <mergeCell ref="Y26:Y27"/>
    <mergeCell ref="Z26:Z27"/>
    <mergeCell ref="AG24:AG25"/>
    <mergeCell ref="F26:F27"/>
    <mergeCell ref="H26:H27"/>
    <mergeCell ref="I26:I27"/>
    <mergeCell ref="N26:N27"/>
    <mergeCell ref="O26:O27"/>
    <mergeCell ref="P26:P27"/>
    <mergeCell ref="Q26:Q27"/>
    <mergeCell ref="R26:R27"/>
    <mergeCell ref="S26:S27"/>
    <mergeCell ref="AA24:AA25"/>
    <mergeCell ref="AB24:AB25"/>
    <mergeCell ref="AC24:AC25"/>
    <mergeCell ref="AD24:AD25"/>
    <mergeCell ref="AE24:AE25"/>
    <mergeCell ref="AF24:AF25"/>
    <mergeCell ref="U24:U25"/>
    <mergeCell ref="V24:V25"/>
    <mergeCell ref="W24:W25"/>
    <mergeCell ref="Q28:Q29"/>
    <mergeCell ref="R28:R29"/>
    <mergeCell ref="S28:S29"/>
    <mergeCell ref="T28:T31"/>
    <mergeCell ref="Q30:Q31"/>
    <mergeCell ref="R30:R31"/>
    <mergeCell ref="S30:S31"/>
    <mergeCell ref="AG26:AG27"/>
    <mergeCell ref="B28:B31"/>
    <mergeCell ref="C28:C31"/>
    <mergeCell ref="D28:D31"/>
    <mergeCell ref="E28:E31"/>
    <mergeCell ref="F28:F29"/>
    <mergeCell ref="G28:G31"/>
    <mergeCell ref="H28:H29"/>
    <mergeCell ref="I28:I29"/>
    <mergeCell ref="N28:N29"/>
    <mergeCell ref="AA26:AA27"/>
    <mergeCell ref="AB26:AB27"/>
    <mergeCell ref="AC26:AC27"/>
    <mergeCell ref="AD26:AD27"/>
    <mergeCell ref="AE26:AE27"/>
    <mergeCell ref="AF26:AF27"/>
    <mergeCell ref="U26:U27"/>
    <mergeCell ref="AG28:AG29"/>
    <mergeCell ref="AH28:AH31"/>
    <mergeCell ref="AI28:AI31"/>
    <mergeCell ref="AJ28:AJ31"/>
    <mergeCell ref="F30:F31"/>
    <mergeCell ref="H30:H31"/>
    <mergeCell ref="I30:I31"/>
    <mergeCell ref="N30:N31"/>
    <mergeCell ref="O30:O31"/>
    <mergeCell ref="P30:P31"/>
    <mergeCell ref="AA28:AA29"/>
    <mergeCell ref="AB28:AB29"/>
    <mergeCell ref="AC28:AC29"/>
    <mergeCell ref="AD28:AD29"/>
    <mergeCell ref="AE28:AE29"/>
    <mergeCell ref="AF28:AF29"/>
    <mergeCell ref="U28:U29"/>
    <mergeCell ref="V28:V29"/>
    <mergeCell ref="W28:W29"/>
    <mergeCell ref="X28:X29"/>
    <mergeCell ref="Y28:Y29"/>
    <mergeCell ref="Z28:Z29"/>
    <mergeCell ref="O28:O29"/>
    <mergeCell ref="P28:P29"/>
    <mergeCell ref="AG30:AG31"/>
    <mergeCell ref="B32:B33"/>
    <mergeCell ref="C32:C33"/>
    <mergeCell ref="D32:D33"/>
    <mergeCell ref="E32:E33"/>
    <mergeCell ref="F32:F33"/>
    <mergeCell ref="G32:G33"/>
    <mergeCell ref="H32:H33"/>
    <mergeCell ref="I32:I33"/>
    <mergeCell ref="N32:N33"/>
    <mergeCell ref="AA30:AA31"/>
    <mergeCell ref="AB30:AB31"/>
    <mergeCell ref="AC30:AC31"/>
    <mergeCell ref="AD30:AD31"/>
    <mergeCell ref="AE30:AE31"/>
    <mergeCell ref="AF30:AF31"/>
    <mergeCell ref="U30:U31"/>
    <mergeCell ref="V30:V31"/>
    <mergeCell ref="W30:W31"/>
    <mergeCell ref="X30:X31"/>
    <mergeCell ref="Y30:Y31"/>
    <mergeCell ref="Z30:Z31"/>
    <mergeCell ref="AJ32:AJ33"/>
    <mergeCell ref="B34:B37"/>
    <mergeCell ref="C34:C37"/>
    <mergeCell ref="D34:D37"/>
    <mergeCell ref="E34:E37"/>
    <mergeCell ref="F34:F35"/>
    <mergeCell ref="G34:G37"/>
    <mergeCell ref="AA32:AA33"/>
    <mergeCell ref="AB32:AB33"/>
    <mergeCell ref="AC32:AC33"/>
    <mergeCell ref="AD32:AD33"/>
    <mergeCell ref="AE32:AE33"/>
    <mergeCell ref="AF32:AF33"/>
    <mergeCell ref="U32:U33"/>
    <mergeCell ref="V32:V33"/>
    <mergeCell ref="W32:W33"/>
    <mergeCell ref="X32:X33"/>
    <mergeCell ref="Y32:Y33"/>
    <mergeCell ref="Z32:Z33"/>
    <mergeCell ref="O32:O33"/>
    <mergeCell ref="P32:P33"/>
    <mergeCell ref="Q32:Q33"/>
    <mergeCell ref="R32:R33"/>
    <mergeCell ref="S32:S33"/>
    <mergeCell ref="H34:H35"/>
    <mergeCell ref="I34:I35"/>
    <mergeCell ref="N34:N35"/>
    <mergeCell ref="O34:O35"/>
    <mergeCell ref="P34:P35"/>
    <mergeCell ref="Q34:Q35"/>
    <mergeCell ref="AG32:AG33"/>
    <mergeCell ref="AH32:AH33"/>
    <mergeCell ref="AI32:AI33"/>
    <mergeCell ref="T32:T33"/>
    <mergeCell ref="AB34:AB35"/>
    <mergeCell ref="AC34:AC35"/>
    <mergeCell ref="R34:R35"/>
    <mergeCell ref="S34:S35"/>
    <mergeCell ref="T34:T37"/>
    <mergeCell ref="U34:U35"/>
    <mergeCell ref="V34:V35"/>
    <mergeCell ref="W34:W35"/>
    <mergeCell ref="U36:U37"/>
    <mergeCell ref="V36:V37"/>
    <mergeCell ref="W36:W37"/>
    <mergeCell ref="X36:X37"/>
    <mergeCell ref="Y36:Y37"/>
    <mergeCell ref="Z36:Z37"/>
    <mergeCell ref="AA36:AA37"/>
    <mergeCell ref="AB36:AB37"/>
    <mergeCell ref="AC36:AC37"/>
    <mergeCell ref="AJ34:AJ37"/>
    <mergeCell ref="F36:F37"/>
    <mergeCell ref="H36:H37"/>
    <mergeCell ref="I36:I37"/>
    <mergeCell ref="N36:N37"/>
    <mergeCell ref="O36:O37"/>
    <mergeCell ref="P36:P37"/>
    <mergeCell ref="Q36:Q37"/>
    <mergeCell ref="R36:R37"/>
    <mergeCell ref="S36:S37"/>
    <mergeCell ref="AD34:AD35"/>
    <mergeCell ref="AE34:AE35"/>
    <mergeCell ref="AF34:AF35"/>
    <mergeCell ref="AG34:AG35"/>
    <mergeCell ref="AH34:AH37"/>
    <mergeCell ref="AI34:AI37"/>
    <mergeCell ref="AD36:AD37"/>
    <mergeCell ref="AE36:AE37"/>
    <mergeCell ref="AF36:AF37"/>
    <mergeCell ref="AG36:AG37"/>
    <mergeCell ref="X34:X35"/>
    <mergeCell ref="Y34:Y35"/>
    <mergeCell ref="Z34:Z35"/>
    <mergeCell ref="AA34:AA35"/>
    <mergeCell ref="H38:H39"/>
    <mergeCell ref="I38:I39"/>
    <mergeCell ref="N38:N39"/>
    <mergeCell ref="O38:O39"/>
    <mergeCell ref="P38:P39"/>
    <mergeCell ref="Q38:Q39"/>
    <mergeCell ref="B38:B41"/>
    <mergeCell ref="C38:C41"/>
    <mergeCell ref="D38:D41"/>
    <mergeCell ref="E38:E41"/>
    <mergeCell ref="F38:F39"/>
    <mergeCell ref="G38:G41"/>
    <mergeCell ref="AB38:AB39"/>
    <mergeCell ref="AC38:AC39"/>
    <mergeCell ref="R38:R39"/>
    <mergeCell ref="S38:S39"/>
    <mergeCell ref="T38:T41"/>
    <mergeCell ref="U38:U39"/>
    <mergeCell ref="V38:V39"/>
    <mergeCell ref="W38:W39"/>
    <mergeCell ref="U40:U41"/>
    <mergeCell ref="V40:V41"/>
    <mergeCell ref="W40:W41"/>
    <mergeCell ref="X40:X41"/>
    <mergeCell ref="Y40:Y41"/>
    <mergeCell ref="Z40:Z41"/>
    <mergeCell ref="AA40:AA41"/>
    <mergeCell ref="AB40:AB41"/>
    <mergeCell ref="AC40:AC41"/>
    <mergeCell ref="AJ38:AJ41"/>
    <mergeCell ref="F40:F41"/>
    <mergeCell ref="H40:H41"/>
    <mergeCell ref="I40:I41"/>
    <mergeCell ref="N40:N41"/>
    <mergeCell ref="O40:O41"/>
    <mergeCell ref="P40:P41"/>
    <mergeCell ref="Q40:Q41"/>
    <mergeCell ref="R40:R41"/>
    <mergeCell ref="S40:S41"/>
    <mergeCell ref="AD38:AD39"/>
    <mergeCell ref="AE38:AE39"/>
    <mergeCell ref="AF38:AF39"/>
    <mergeCell ref="AG38:AG39"/>
    <mergeCell ref="AH38:AH41"/>
    <mergeCell ref="AI38:AI41"/>
    <mergeCell ref="AD40:AD41"/>
    <mergeCell ref="AE40:AE41"/>
    <mergeCell ref="AF40:AF41"/>
    <mergeCell ref="AG40:AG41"/>
    <mergeCell ref="X38:X39"/>
    <mergeCell ref="Y38:Y39"/>
    <mergeCell ref="Z38:Z39"/>
    <mergeCell ref="AA38:AA39"/>
    <mergeCell ref="H42:H45"/>
    <mergeCell ref="I42:I45"/>
    <mergeCell ref="N42:N45"/>
    <mergeCell ref="O42:O45"/>
    <mergeCell ref="P42:P45"/>
    <mergeCell ref="Q42:Q45"/>
    <mergeCell ref="B42:B45"/>
    <mergeCell ref="C42:C45"/>
    <mergeCell ref="D42:D45"/>
    <mergeCell ref="E42:E45"/>
    <mergeCell ref="F42:F45"/>
    <mergeCell ref="G42:G45"/>
    <mergeCell ref="Y42:Y45"/>
    <mergeCell ref="Z42:Z45"/>
    <mergeCell ref="AA42:AA45"/>
    <mergeCell ref="AB42:AB45"/>
    <mergeCell ref="AC42:AC45"/>
    <mergeCell ref="R42:R45"/>
    <mergeCell ref="S42:S45"/>
    <mergeCell ref="T42:T45"/>
    <mergeCell ref="U42:U45"/>
    <mergeCell ref="V42:V45"/>
    <mergeCell ref="W42:W45"/>
    <mergeCell ref="Q46:Q47"/>
    <mergeCell ref="R46:R47"/>
    <mergeCell ref="S46:S47"/>
    <mergeCell ref="T46:T49"/>
    <mergeCell ref="Q48:Q49"/>
    <mergeCell ref="R48:R49"/>
    <mergeCell ref="S48:S49"/>
    <mergeCell ref="AJ42:AJ45"/>
    <mergeCell ref="B46:B49"/>
    <mergeCell ref="C46:C49"/>
    <mergeCell ref="D46:D49"/>
    <mergeCell ref="E46:E49"/>
    <mergeCell ref="F46:F47"/>
    <mergeCell ref="G46:G49"/>
    <mergeCell ref="H46:H47"/>
    <mergeCell ref="I46:I47"/>
    <mergeCell ref="N46:N47"/>
    <mergeCell ref="AD42:AD45"/>
    <mergeCell ref="AE42:AE45"/>
    <mergeCell ref="AF42:AF45"/>
    <mergeCell ref="AG42:AG45"/>
    <mergeCell ref="AH42:AH45"/>
    <mergeCell ref="AI42:AI45"/>
    <mergeCell ref="X42:X45"/>
    <mergeCell ref="AG46:AG47"/>
    <mergeCell ref="AH46:AH49"/>
    <mergeCell ref="AI46:AI49"/>
    <mergeCell ref="AJ46:AJ49"/>
    <mergeCell ref="F48:F49"/>
    <mergeCell ref="H48:H49"/>
    <mergeCell ref="I48:I49"/>
    <mergeCell ref="N48:N49"/>
    <mergeCell ref="O48:O49"/>
    <mergeCell ref="P48:P49"/>
    <mergeCell ref="AA46:AA47"/>
    <mergeCell ref="AB46:AB47"/>
    <mergeCell ref="AC46:AC47"/>
    <mergeCell ref="AD46:AD47"/>
    <mergeCell ref="AE46:AE47"/>
    <mergeCell ref="AF46:AF47"/>
    <mergeCell ref="U46:U47"/>
    <mergeCell ref="V46:V47"/>
    <mergeCell ref="W46:W47"/>
    <mergeCell ref="X46:X47"/>
    <mergeCell ref="Y46:Y47"/>
    <mergeCell ref="Z46:Z47"/>
    <mergeCell ref="O46:O47"/>
    <mergeCell ref="P46:P47"/>
    <mergeCell ref="AG48:AG49"/>
    <mergeCell ref="B50:B51"/>
    <mergeCell ref="C50:C51"/>
    <mergeCell ref="D50:D51"/>
    <mergeCell ref="E50:E51"/>
    <mergeCell ref="F50:F51"/>
    <mergeCell ref="G50:G51"/>
    <mergeCell ref="H50:H51"/>
    <mergeCell ref="I50:I51"/>
    <mergeCell ref="N50:N51"/>
    <mergeCell ref="AA48:AA49"/>
    <mergeCell ref="AB48:AB49"/>
    <mergeCell ref="AC48:AC49"/>
    <mergeCell ref="AD48:AD49"/>
    <mergeCell ref="AE48:AE49"/>
    <mergeCell ref="AF48:AF49"/>
    <mergeCell ref="U48:U49"/>
    <mergeCell ref="V48:V49"/>
    <mergeCell ref="W48:W49"/>
    <mergeCell ref="X48:X49"/>
    <mergeCell ref="Y48:Y49"/>
    <mergeCell ref="Z48:Z49"/>
    <mergeCell ref="AJ50:AJ51"/>
    <mergeCell ref="B52:B55"/>
    <mergeCell ref="C52:C55"/>
    <mergeCell ref="D52:D55"/>
    <mergeCell ref="E52:E55"/>
    <mergeCell ref="F52:F53"/>
    <mergeCell ref="G52:G55"/>
    <mergeCell ref="AA50:AA51"/>
    <mergeCell ref="AB50:AB51"/>
    <mergeCell ref="AC50:AC51"/>
    <mergeCell ref="AD50:AD51"/>
    <mergeCell ref="AE50:AE51"/>
    <mergeCell ref="AF50:AF51"/>
    <mergeCell ref="U50:U51"/>
    <mergeCell ref="V50:V51"/>
    <mergeCell ref="W50:W51"/>
    <mergeCell ref="X50:X51"/>
    <mergeCell ref="Y50:Y51"/>
    <mergeCell ref="Z50:Z51"/>
    <mergeCell ref="O50:O51"/>
    <mergeCell ref="P50:P51"/>
    <mergeCell ref="Q50:Q51"/>
    <mergeCell ref="R50:R51"/>
    <mergeCell ref="S50:S51"/>
    <mergeCell ref="H52:H53"/>
    <mergeCell ref="I52:I53"/>
    <mergeCell ref="N52:N53"/>
    <mergeCell ref="O52:O53"/>
    <mergeCell ref="P52:P53"/>
    <mergeCell ref="Q52:Q53"/>
    <mergeCell ref="AG50:AG51"/>
    <mergeCell ref="AH50:AH51"/>
    <mergeCell ref="AI50:AI51"/>
    <mergeCell ref="T50:T51"/>
    <mergeCell ref="Y52:Y53"/>
    <mergeCell ref="Z52:Z53"/>
    <mergeCell ref="AA52:AA53"/>
    <mergeCell ref="AB52:AB53"/>
    <mergeCell ref="AC52:AC53"/>
    <mergeCell ref="R52:R53"/>
    <mergeCell ref="S52:S53"/>
    <mergeCell ref="T52:T55"/>
    <mergeCell ref="U52:U53"/>
    <mergeCell ref="V52:V53"/>
    <mergeCell ref="W52:W53"/>
    <mergeCell ref="U54:U55"/>
    <mergeCell ref="V54:V55"/>
    <mergeCell ref="W54:W55"/>
    <mergeCell ref="AA54:AA55"/>
    <mergeCell ref="AB54:AB55"/>
    <mergeCell ref="AC54:AC55"/>
    <mergeCell ref="AJ52:AJ55"/>
    <mergeCell ref="F54:F55"/>
    <mergeCell ref="H54:H55"/>
    <mergeCell ref="I54:I55"/>
    <mergeCell ref="N54:N55"/>
    <mergeCell ref="O54:O55"/>
    <mergeCell ref="P54:P55"/>
    <mergeCell ref="Q54:Q55"/>
    <mergeCell ref="R54:R55"/>
    <mergeCell ref="S54:S55"/>
    <mergeCell ref="AD52:AD53"/>
    <mergeCell ref="AE52:AE53"/>
    <mergeCell ref="AF52:AF53"/>
    <mergeCell ref="AG52:AG53"/>
    <mergeCell ref="AH52:AH55"/>
    <mergeCell ref="AI52:AI55"/>
    <mergeCell ref="AD54:AD55"/>
    <mergeCell ref="AE54:AE55"/>
    <mergeCell ref="AF54:AF55"/>
    <mergeCell ref="AG54:AG55"/>
    <mergeCell ref="X52:X53"/>
    <mergeCell ref="B56:B57"/>
    <mergeCell ref="C56:C57"/>
    <mergeCell ref="D56:D57"/>
    <mergeCell ref="E56:E57"/>
    <mergeCell ref="F56:F57"/>
    <mergeCell ref="G56:G57"/>
    <mergeCell ref="X54:X55"/>
    <mergeCell ref="Y54:Y55"/>
    <mergeCell ref="Z54:Z55"/>
    <mergeCell ref="AB56:AB57"/>
    <mergeCell ref="AC56:AC57"/>
    <mergeCell ref="R56:R57"/>
    <mergeCell ref="S56:S57"/>
    <mergeCell ref="T56:T57"/>
    <mergeCell ref="U56:U57"/>
    <mergeCell ref="V56:V57"/>
    <mergeCell ref="W56:W57"/>
    <mergeCell ref="H56:H57"/>
    <mergeCell ref="I56:I57"/>
    <mergeCell ref="N56:N57"/>
    <mergeCell ref="O56:O57"/>
    <mergeCell ref="P56:P57"/>
    <mergeCell ref="Q56:Q57"/>
    <mergeCell ref="Q58:Q59"/>
    <mergeCell ref="R58:R59"/>
    <mergeCell ref="S58:S59"/>
    <mergeCell ref="T58:T59"/>
    <mergeCell ref="AJ56:AJ57"/>
    <mergeCell ref="B58:B59"/>
    <mergeCell ref="C58:C59"/>
    <mergeCell ref="D58:D59"/>
    <mergeCell ref="E58:E59"/>
    <mergeCell ref="F58:F59"/>
    <mergeCell ref="G58:G59"/>
    <mergeCell ref="H58:H59"/>
    <mergeCell ref="I58:I59"/>
    <mergeCell ref="N58:N59"/>
    <mergeCell ref="AD56:AD57"/>
    <mergeCell ref="AE56:AE57"/>
    <mergeCell ref="AF56:AF57"/>
    <mergeCell ref="AG56:AG57"/>
    <mergeCell ref="AH56:AH57"/>
    <mergeCell ref="AI56:AI57"/>
    <mergeCell ref="X56:X57"/>
    <mergeCell ref="Y56:Y57"/>
    <mergeCell ref="Z56:Z57"/>
    <mergeCell ref="AA56:AA57"/>
    <mergeCell ref="AG58:AG59"/>
    <mergeCell ref="AH58:AH59"/>
    <mergeCell ref="AI58:AI59"/>
    <mergeCell ref="AJ58:AJ59"/>
    <mergeCell ref="B60:B61"/>
    <mergeCell ref="C60:C61"/>
    <mergeCell ref="D60:D61"/>
    <mergeCell ref="E60:E61"/>
    <mergeCell ref="F60:F61"/>
    <mergeCell ref="G60:G61"/>
    <mergeCell ref="AA58:AA59"/>
    <mergeCell ref="AB58:AB59"/>
    <mergeCell ref="AC58:AC59"/>
    <mergeCell ref="AD58:AD59"/>
    <mergeCell ref="AE58:AE59"/>
    <mergeCell ref="AF58:AF59"/>
    <mergeCell ref="U58:U59"/>
    <mergeCell ref="V58:V59"/>
    <mergeCell ref="W58:W59"/>
    <mergeCell ref="X58:X59"/>
    <mergeCell ref="Y58:Y59"/>
    <mergeCell ref="Z58:Z59"/>
    <mergeCell ref="O58:O59"/>
    <mergeCell ref="P58:P59"/>
    <mergeCell ref="AB60:AB61"/>
    <mergeCell ref="AC60:AC61"/>
    <mergeCell ref="R60:R61"/>
    <mergeCell ref="S60:S61"/>
    <mergeCell ref="T60:T61"/>
    <mergeCell ref="U60:U61"/>
    <mergeCell ref="V60:V61"/>
    <mergeCell ref="W60:W61"/>
    <mergeCell ref="H60:H61"/>
    <mergeCell ref="I60:I61"/>
    <mergeCell ref="N60:N61"/>
    <mergeCell ref="O60:O61"/>
    <mergeCell ref="P60:P61"/>
    <mergeCell ref="Q60:Q61"/>
    <mergeCell ref="Q62:Q63"/>
    <mergeCell ref="R62:R63"/>
    <mergeCell ref="S62:S63"/>
    <mergeCell ref="T62:T63"/>
    <mergeCell ref="AJ60:AJ61"/>
    <mergeCell ref="B62:B63"/>
    <mergeCell ref="C62:C63"/>
    <mergeCell ref="D62:D63"/>
    <mergeCell ref="E62:E63"/>
    <mergeCell ref="F62:F63"/>
    <mergeCell ref="G62:G63"/>
    <mergeCell ref="H62:H63"/>
    <mergeCell ref="I62:I63"/>
    <mergeCell ref="N62:N63"/>
    <mergeCell ref="AD60:AD61"/>
    <mergeCell ref="AE60:AE61"/>
    <mergeCell ref="AF60:AF61"/>
    <mergeCell ref="AG60:AG61"/>
    <mergeCell ref="AH60:AH61"/>
    <mergeCell ref="AI60:AI61"/>
    <mergeCell ref="X60:X61"/>
    <mergeCell ref="Y60:Y61"/>
    <mergeCell ref="Z60:Z61"/>
    <mergeCell ref="AA60:AA61"/>
    <mergeCell ref="AG62:AG63"/>
    <mergeCell ref="AH62:AH63"/>
    <mergeCell ref="AI62:AI63"/>
    <mergeCell ref="AJ62:AJ63"/>
    <mergeCell ref="B64:B67"/>
    <mergeCell ref="C64:C67"/>
    <mergeCell ref="D64:D67"/>
    <mergeCell ref="E64:E67"/>
    <mergeCell ref="F64:F67"/>
    <mergeCell ref="G64:G67"/>
    <mergeCell ref="AA62:AA63"/>
    <mergeCell ref="AB62:AB63"/>
    <mergeCell ref="AC62:AC63"/>
    <mergeCell ref="AD62:AD63"/>
    <mergeCell ref="AE62:AE63"/>
    <mergeCell ref="AF62:AF63"/>
    <mergeCell ref="U62:U63"/>
    <mergeCell ref="V62:V63"/>
    <mergeCell ref="W62:W63"/>
    <mergeCell ref="X62:X63"/>
    <mergeCell ref="Y62:Y63"/>
    <mergeCell ref="Z62:Z63"/>
    <mergeCell ref="O62:O63"/>
    <mergeCell ref="P62:P63"/>
    <mergeCell ref="T64:T67"/>
    <mergeCell ref="U64:U67"/>
    <mergeCell ref="V64:V67"/>
    <mergeCell ref="W64:W67"/>
    <mergeCell ref="H64:H67"/>
    <mergeCell ref="I64:I67"/>
    <mergeCell ref="N64:N67"/>
    <mergeCell ref="O64:O67"/>
    <mergeCell ref="P64:P67"/>
    <mergeCell ref="Q64:Q67"/>
    <mergeCell ref="AJ64:AJ67"/>
    <mergeCell ref="B68:B69"/>
    <mergeCell ref="C68:C69"/>
    <mergeCell ref="D68:D69"/>
    <mergeCell ref="E68:E69"/>
    <mergeCell ref="F68:F69"/>
    <mergeCell ref="G68:G69"/>
    <mergeCell ref="H68:H69"/>
    <mergeCell ref="I68:I69"/>
    <mergeCell ref="N68:N69"/>
    <mergeCell ref="AD64:AD67"/>
    <mergeCell ref="AE64:AE67"/>
    <mergeCell ref="AF64:AF67"/>
    <mergeCell ref="AG64:AG67"/>
    <mergeCell ref="AH64:AH67"/>
    <mergeCell ref="AI64:AI67"/>
    <mergeCell ref="X64:X67"/>
    <mergeCell ref="Y64:Y67"/>
    <mergeCell ref="Z64:Z67"/>
    <mergeCell ref="AA64:AA67"/>
    <mergeCell ref="AB64:AB67"/>
    <mergeCell ref="AC64:AC67"/>
    <mergeCell ref="R64:R67"/>
    <mergeCell ref="S64:S67"/>
    <mergeCell ref="AJ68:AJ69"/>
    <mergeCell ref="B70:B71"/>
    <mergeCell ref="C70:C71"/>
    <mergeCell ref="D70:D71"/>
    <mergeCell ref="E70:E71"/>
    <mergeCell ref="F70:F71"/>
    <mergeCell ref="G70:G71"/>
    <mergeCell ref="AA68:AA69"/>
    <mergeCell ref="AB68:AB69"/>
    <mergeCell ref="AC68:AC69"/>
    <mergeCell ref="AD68:AD69"/>
    <mergeCell ref="AE68:AE69"/>
    <mergeCell ref="AF68:AF69"/>
    <mergeCell ref="U68:U69"/>
    <mergeCell ref="V68:V69"/>
    <mergeCell ref="W68:W69"/>
    <mergeCell ref="X68:X69"/>
    <mergeCell ref="Y68:Y69"/>
    <mergeCell ref="Z68:Z69"/>
    <mergeCell ref="O68:O69"/>
    <mergeCell ref="P68:P69"/>
    <mergeCell ref="Q68:Q69"/>
    <mergeCell ref="R68:R69"/>
    <mergeCell ref="S68:S69"/>
    <mergeCell ref="H70:H71"/>
    <mergeCell ref="I70:I71"/>
    <mergeCell ref="N70:N71"/>
    <mergeCell ref="O70:O71"/>
    <mergeCell ref="P70:P71"/>
    <mergeCell ref="Q70:Q71"/>
    <mergeCell ref="AG68:AG69"/>
    <mergeCell ref="AH68:AH69"/>
    <mergeCell ref="AI68:AI69"/>
    <mergeCell ref="T68:T69"/>
    <mergeCell ref="AJ70:AJ71"/>
    <mergeCell ref="B76:T76"/>
    <mergeCell ref="B77:M77"/>
    <mergeCell ref="B78:N78"/>
    <mergeCell ref="B79:M79"/>
    <mergeCell ref="B81:T81"/>
    <mergeCell ref="AD70:AD71"/>
    <mergeCell ref="AE70:AE71"/>
    <mergeCell ref="AF70:AF71"/>
    <mergeCell ref="AG70:AG71"/>
    <mergeCell ref="AH70:AH71"/>
    <mergeCell ref="AI70:AI71"/>
    <mergeCell ref="X70:X71"/>
    <mergeCell ref="Y70:Y71"/>
    <mergeCell ref="Z70:Z71"/>
    <mergeCell ref="AA70:AA71"/>
    <mergeCell ref="AB70:AB71"/>
    <mergeCell ref="AC70:AC71"/>
    <mergeCell ref="R70:R71"/>
    <mergeCell ref="S70:S71"/>
    <mergeCell ref="T70:T71"/>
    <mergeCell ref="U70:U71"/>
    <mergeCell ref="V70:V71"/>
    <mergeCell ref="W70:W7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74DD5-C0BD-42F5-A823-FAF758D47012}">
  <dimension ref="A1:AJ101"/>
  <sheetViews>
    <sheetView topLeftCell="I82" zoomScale="70" zoomScaleNormal="70" workbookViewId="0">
      <selection activeCell="AA87" sqref="AA87:AA95"/>
    </sheetView>
  </sheetViews>
  <sheetFormatPr defaultColWidth="9.140625" defaultRowHeight="15" x14ac:dyDescent="0.25"/>
  <cols>
    <col min="1" max="1" width="5" style="208" customWidth="1"/>
    <col min="2" max="2" width="12.5703125" style="208" customWidth="1"/>
    <col min="3" max="3" width="17.5703125" style="208" customWidth="1"/>
    <col min="4" max="5" width="13.5703125" style="208" customWidth="1"/>
    <col min="6" max="6" width="18.42578125" style="208" customWidth="1"/>
    <col min="7" max="7" width="26.5703125" style="208" customWidth="1"/>
    <col min="8" max="8" width="14.5703125" style="208" customWidth="1"/>
    <col min="9" max="9" width="13.5703125" style="208" customWidth="1"/>
    <col min="10" max="10" width="15.42578125" style="208" customWidth="1"/>
    <col min="11" max="13" width="10.5703125" style="208" customWidth="1"/>
    <col min="14" max="14" width="10.5703125" style="208" hidden="1" customWidth="1"/>
    <col min="15" max="16" width="15.5703125" style="208" customWidth="1"/>
    <col min="17" max="17" width="18.5703125" style="208" customWidth="1"/>
    <col min="18" max="18" width="15.5703125" style="208" customWidth="1"/>
    <col min="19" max="19" width="14" style="208" customWidth="1"/>
    <col min="20" max="20" width="23" style="208" customWidth="1"/>
    <col min="21" max="21" width="14" style="208" customWidth="1"/>
    <col min="22" max="22" width="13.5703125" style="208" customWidth="1"/>
    <col min="23" max="23" width="11.42578125" style="208" customWidth="1"/>
    <col min="24" max="24" width="10" style="208" customWidth="1"/>
    <col min="25" max="25" width="11.5703125" style="208" customWidth="1"/>
    <col min="26" max="27" width="12.42578125" style="208" customWidth="1"/>
    <col min="28" max="28" width="18.7109375" style="208" customWidth="1"/>
    <col min="29" max="29" width="11.42578125" style="208" customWidth="1"/>
    <col min="30" max="30" width="12.42578125" style="208" customWidth="1"/>
    <col min="31" max="31" width="13" style="208" bestFit="1" customWidth="1"/>
    <col min="32" max="33" width="11.42578125" style="208" customWidth="1"/>
    <col min="34" max="34" width="24.42578125" style="208" customWidth="1"/>
    <col min="35" max="35" width="19.42578125" style="208" customWidth="1"/>
    <col min="36" max="36" width="10.42578125" style="208" customWidth="1"/>
    <col min="37" max="16384" width="9.140625" style="208"/>
  </cols>
  <sheetData>
    <row r="1" spans="1:36" x14ac:dyDescent="0.25">
      <c r="A1" s="14"/>
      <c r="B1" s="326" t="s">
        <v>40</v>
      </c>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326"/>
      <c r="AG1" s="326"/>
      <c r="AH1" s="326"/>
      <c r="AI1" s="326"/>
      <c r="AJ1" s="14"/>
    </row>
    <row r="2" spans="1:36" x14ac:dyDescent="0.25">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row>
    <row r="3" spans="1:36" ht="14.85" customHeight="1" x14ac:dyDescent="0.25">
      <c r="A3" s="14"/>
      <c r="B3" s="321" t="s">
        <v>0</v>
      </c>
      <c r="C3" s="321" t="s">
        <v>1</v>
      </c>
      <c r="D3" s="321" t="s">
        <v>28</v>
      </c>
      <c r="E3" s="321" t="s">
        <v>29</v>
      </c>
      <c r="F3" s="321" t="s">
        <v>30</v>
      </c>
      <c r="G3" s="321" t="s">
        <v>3</v>
      </c>
      <c r="H3" s="321" t="s">
        <v>4</v>
      </c>
      <c r="I3" s="321" t="s">
        <v>5</v>
      </c>
      <c r="J3" s="322" t="s">
        <v>6</v>
      </c>
      <c r="K3" s="322"/>
      <c r="L3" s="322"/>
      <c r="M3" s="322"/>
      <c r="N3" s="319" t="s">
        <v>47</v>
      </c>
      <c r="O3" s="321" t="s">
        <v>31</v>
      </c>
      <c r="P3" s="321" t="s">
        <v>42</v>
      </c>
      <c r="Q3" s="321" t="s">
        <v>32</v>
      </c>
      <c r="R3" s="321" t="s">
        <v>37</v>
      </c>
      <c r="S3" s="321" t="s">
        <v>33</v>
      </c>
      <c r="T3" s="321" t="s">
        <v>55</v>
      </c>
      <c r="U3" s="321" t="s">
        <v>57</v>
      </c>
      <c r="V3" s="322" t="s">
        <v>59</v>
      </c>
      <c r="W3" s="322"/>
      <c r="X3" s="322"/>
      <c r="Y3" s="322"/>
      <c r="Z3" s="322"/>
      <c r="AA3" s="322"/>
      <c r="AB3" s="321" t="s">
        <v>69</v>
      </c>
      <c r="AC3" s="319" t="s">
        <v>75</v>
      </c>
      <c r="AD3" s="323" t="s">
        <v>118</v>
      </c>
      <c r="AE3" s="324"/>
      <c r="AF3" s="325"/>
      <c r="AG3" s="319" t="s">
        <v>27</v>
      </c>
      <c r="AH3" s="319" t="s">
        <v>36</v>
      </c>
      <c r="AI3" s="321" t="s">
        <v>34</v>
      </c>
      <c r="AJ3" s="319" t="s">
        <v>35</v>
      </c>
    </row>
    <row r="4" spans="1:36" ht="169.35" customHeight="1" x14ac:dyDescent="0.25">
      <c r="A4" s="14"/>
      <c r="B4" s="321"/>
      <c r="C4" s="321"/>
      <c r="D4" s="321"/>
      <c r="E4" s="321"/>
      <c r="F4" s="321"/>
      <c r="G4" s="321"/>
      <c r="H4" s="321"/>
      <c r="I4" s="321"/>
      <c r="J4" s="198" t="s">
        <v>7</v>
      </c>
      <c r="K4" s="198" t="s">
        <v>8</v>
      </c>
      <c r="L4" s="198" t="s">
        <v>9</v>
      </c>
      <c r="M4" s="198" t="s">
        <v>10</v>
      </c>
      <c r="N4" s="320"/>
      <c r="O4" s="321"/>
      <c r="P4" s="321"/>
      <c r="Q4" s="321"/>
      <c r="R4" s="321"/>
      <c r="S4" s="321"/>
      <c r="T4" s="321"/>
      <c r="U4" s="321"/>
      <c r="V4" s="198" t="s">
        <v>594</v>
      </c>
      <c r="W4" s="198" t="s">
        <v>62</v>
      </c>
      <c r="X4" s="198" t="s">
        <v>15</v>
      </c>
      <c r="Y4" s="198" t="s">
        <v>63</v>
      </c>
      <c r="Z4" s="198" t="s">
        <v>60</v>
      </c>
      <c r="AA4" s="198" t="s">
        <v>25</v>
      </c>
      <c r="AB4" s="321"/>
      <c r="AC4" s="320"/>
      <c r="AD4" s="198" t="s">
        <v>16</v>
      </c>
      <c r="AE4" s="198" t="s">
        <v>17</v>
      </c>
      <c r="AF4" s="198" t="s">
        <v>26</v>
      </c>
      <c r="AG4" s="320"/>
      <c r="AH4" s="320"/>
      <c r="AI4" s="321"/>
      <c r="AJ4" s="320"/>
    </row>
    <row r="5" spans="1:36" x14ac:dyDescent="0.25">
      <c r="A5" s="14"/>
      <c r="B5" s="199">
        <v>1</v>
      </c>
      <c r="C5" s="199">
        <v>2</v>
      </c>
      <c r="D5" s="199">
        <v>3</v>
      </c>
      <c r="E5" s="199">
        <v>4</v>
      </c>
      <c r="F5" s="199">
        <v>5</v>
      </c>
      <c r="G5" s="199">
        <v>6</v>
      </c>
      <c r="H5" s="199">
        <v>7</v>
      </c>
      <c r="I5" s="199">
        <v>8</v>
      </c>
      <c r="J5" s="199">
        <v>9</v>
      </c>
      <c r="K5" s="199">
        <v>10</v>
      </c>
      <c r="L5" s="199">
        <v>11</v>
      </c>
      <c r="M5" s="199">
        <v>12</v>
      </c>
      <c r="N5" s="199">
        <v>13</v>
      </c>
      <c r="O5" s="199">
        <v>14</v>
      </c>
      <c r="P5" s="199">
        <v>15</v>
      </c>
      <c r="Q5" s="199">
        <v>16</v>
      </c>
      <c r="R5" s="199">
        <v>17</v>
      </c>
      <c r="S5" s="199">
        <v>18</v>
      </c>
      <c r="T5" s="199">
        <v>19</v>
      </c>
      <c r="U5" s="199">
        <v>20</v>
      </c>
      <c r="V5" s="199">
        <v>21</v>
      </c>
      <c r="W5" s="199">
        <v>22</v>
      </c>
      <c r="X5" s="199">
        <v>23</v>
      </c>
      <c r="Y5" s="199">
        <v>24</v>
      </c>
      <c r="Z5" s="199">
        <v>25</v>
      </c>
      <c r="AA5" s="199">
        <v>26</v>
      </c>
      <c r="AB5" s="199">
        <v>27</v>
      </c>
      <c r="AC5" s="199">
        <v>28</v>
      </c>
      <c r="AD5" s="199">
        <v>29</v>
      </c>
      <c r="AE5" s="199">
        <v>30</v>
      </c>
      <c r="AF5" s="199">
        <v>31</v>
      </c>
      <c r="AG5" s="199">
        <v>32</v>
      </c>
      <c r="AH5" s="199">
        <v>33</v>
      </c>
      <c r="AI5" s="199">
        <v>34</v>
      </c>
      <c r="AJ5" s="199">
        <v>35</v>
      </c>
    </row>
    <row r="6" spans="1:36" ht="409.5" customHeight="1" x14ac:dyDescent="0.25">
      <c r="A6" s="14"/>
      <c r="B6" s="254" t="s">
        <v>358</v>
      </c>
      <c r="C6" s="254" t="s">
        <v>359</v>
      </c>
      <c r="D6" s="254" t="s">
        <v>360</v>
      </c>
      <c r="E6" s="254" t="s">
        <v>361</v>
      </c>
      <c r="F6" s="288" t="s">
        <v>362</v>
      </c>
      <c r="G6" s="288" t="s">
        <v>363</v>
      </c>
      <c r="H6" s="288" t="s">
        <v>80</v>
      </c>
      <c r="I6" s="288" t="s">
        <v>80</v>
      </c>
      <c r="J6" s="233" t="s">
        <v>364</v>
      </c>
      <c r="K6" s="233" t="s">
        <v>365</v>
      </c>
      <c r="L6" s="233" t="s">
        <v>366</v>
      </c>
      <c r="M6" s="234">
        <v>6.15</v>
      </c>
      <c r="N6" s="254" t="s">
        <v>120</v>
      </c>
      <c r="O6" s="254" t="s">
        <v>98</v>
      </c>
      <c r="P6" s="254" t="s">
        <v>367</v>
      </c>
      <c r="Q6" s="254" t="s">
        <v>86</v>
      </c>
      <c r="R6" s="254" t="s">
        <v>87</v>
      </c>
      <c r="S6" s="254" t="s">
        <v>133</v>
      </c>
      <c r="T6" s="275">
        <v>2000000</v>
      </c>
      <c r="U6" s="268">
        <v>2000000</v>
      </c>
      <c r="V6" s="268">
        <v>2000000</v>
      </c>
      <c r="W6" s="268">
        <v>0</v>
      </c>
      <c r="X6" s="268">
        <v>0</v>
      </c>
      <c r="Y6" s="283">
        <v>0</v>
      </c>
      <c r="Z6" s="283">
        <v>0</v>
      </c>
      <c r="AA6" s="283">
        <v>0</v>
      </c>
      <c r="AB6" s="268">
        <v>352941.18</v>
      </c>
      <c r="AC6" s="254" t="s">
        <v>88</v>
      </c>
      <c r="AD6" s="268">
        <v>0</v>
      </c>
      <c r="AE6" s="268">
        <v>2000000</v>
      </c>
      <c r="AF6" s="283">
        <v>0</v>
      </c>
      <c r="AG6" s="283">
        <v>0</v>
      </c>
      <c r="AH6" s="296" t="s">
        <v>299</v>
      </c>
      <c r="AI6" s="296" t="s">
        <v>181</v>
      </c>
      <c r="AJ6" s="307">
        <v>45456</v>
      </c>
    </row>
    <row r="7" spans="1:36" ht="34.5" thickBot="1" x14ac:dyDescent="0.3">
      <c r="A7" s="14"/>
      <c r="B7" s="256"/>
      <c r="C7" s="256"/>
      <c r="D7" s="256"/>
      <c r="E7" s="256"/>
      <c r="F7" s="289"/>
      <c r="G7" s="290"/>
      <c r="H7" s="289"/>
      <c r="I7" s="289"/>
      <c r="J7" s="237" t="s">
        <v>368</v>
      </c>
      <c r="K7" s="238" t="s">
        <v>369</v>
      </c>
      <c r="L7" s="233" t="s">
        <v>370</v>
      </c>
      <c r="M7" s="233">
        <v>1</v>
      </c>
      <c r="N7" s="256"/>
      <c r="O7" s="256"/>
      <c r="P7" s="256"/>
      <c r="Q7" s="256"/>
      <c r="R7" s="256"/>
      <c r="S7" s="256"/>
      <c r="T7" s="287"/>
      <c r="U7" s="270"/>
      <c r="V7" s="270"/>
      <c r="W7" s="270"/>
      <c r="X7" s="270"/>
      <c r="Y7" s="284"/>
      <c r="Z7" s="284"/>
      <c r="AA7" s="284"/>
      <c r="AB7" s="270"/>
      <c r="AC7" s="256"/>
      <c r="AD7" s="270"/>
      <c r="AE7" s="270"/>
      <c r="AF7" s="284"/>
      <c r="AG7" s="284"/>
      <c r="AH7" s="296"/>
      <c r="AI7" s="296"/>
      <c r="AJ7" s="309"/>
    </row>
    <row r="8" spans="1:36" ht="72" x14ac:dyDescent="0.25">
      <c r="A8" s="14"/>
      <c r="B8" s="254" t="s">
        <v>371</v>
      </c>
      <c r="C8" s="255" t="s">
        <v>372</v>
      </c>
      <c r="D8" s="254" t="s">
        <v>360</v>
      </c>
      <c r="E8" s="255" t="s">
        <v>361</v>
      </c>
      <c r="F8" s="288" t="s">
        <v>373</v>
      </c>
      <c r="G8" s="297" t="s">
        <v>374</v>
      </c>
      <c r="H8" s="288" t="s">
        <v>80</v>
      </c>
      <c r="I8" s="288" t="s">
        <v>80</v>
      </c>
      <c r="J8" s="233" t="s">
        <v>364</v>
      </c>
      <c r="K8" s="233" t="s">
        <v>365</v>
      </c>
      <c r="L8" s="233" t="s">
        <v>366</v>
      </c>
      <c r="M8" s="234">
        <v>5.3947000000000003</v>
      </c>
      <c r="N8" s="254" t="s">
        <v>120</v>
      </c>
      <c r="O8" s="254" t="s">
        <v>84</v>
      </c>
      <c r="P8" s="254" t="s">
        <v>367</v>
      </c>
      <c r="Q8" s="254" t="s">
        <v>86</v>
      </c>
      <c r="R8" s="254" t="s">
        <v>87</v>
      </c>
      <c r="S8" s="254" t="s">
        <v>133</v>
      </c>
      <c r="T8" s="275">
        <f>+U8+U13+U18</f>
        <v>3753079.9699999997</v>
      </c>
      <c r="U8" s="268">
        <v>814999.97</v>
      </c>
      <c r="V8" s="268">
        <v>814999.97</v>
      </c>
      <c r="W8" s="268">
        <v>0</v>
      </c>
      <c r="X8" s="268">
        <v>0</v>
      </c>
      <c r="Y8" s="283">
        <v>0</v>
      </c>
      <c r="Z8" s="283">
        <v>0</v>
      </c>
      <c r="AA8" s="283">
        <v>0</v>
      </c>
      <c r="AB8" s="268">
        <v>143823.53</v>
      </c>
      <c r="AC8" s="254" t="s">
        <v>88</v>
      </c>
      <c r="AD8" s="268">
        <v>0</v>
      </c>
      <c r="AE8" s="268">
        <v>814999.97</v>
      </c>
      <c r="AF8" s="283">
        <v>0</v>
      </c>
      <c r="AG8" s="283">
        <v>0</v>
      </c>
      <c r="AH8" s="281" t="s">
        <v>272</v>
      </c>
      <c r="AI8" s="281" t="s">
        <v>195</v>
      </c>
      <c r="AJ8" s="307">
        <v>45456</v>
      </c>
    </row>
    <row r="9" spans="1:36" ht="36" x14ac:dyDescent="0.25">
      <c r="A9" s="14"/>
      <c r="B9" s="255"/>
      <c r="C9" s="255"/>
      <c r="D9" s="255"/>
      <c r="E9" s="255"/>
      <c r="F9" s="290"/>
      <c r="G9" s="297"/>
      <c r="H9" s="290"/>
      <c r="I9" s="290"/>
      <c r="J9" s="232" t="s">
        <v>608</v>
      </c>
      <c r="K9" s="238" t="s">
        <v>609</v>
      </c>
      <c r="L9" s="233" t="s">
        <v>382</v>
      </c>
      <c r="M9" s="239">
        <v>0.48</v>
      </c>
      <c r="N9" s="255"/>
      <c r="O9" s="255"/>
      <c r="P9" s="255"/>
      <c r="Q9" s="255"/>
      <c r="R9" s="255"/>
      <c r="S9" s="255"/>
      <c r="T9" s="294"/>
      <c r="U9" s="269"/>
      <c r="V9" s="269"/>
      <c r="W9" s="269"/>
      <c r="X9" s="269"/>
      <c r="Y9" s="293"/>
      <c r="Z9" s="293"/>
      <c r="AA9" s="293"/>
      <c r="AB9" s="269"/>
      <c r="AC9" s="255"/>
      <c r="AD9" s="269"/>
      <c r="AE9" s="269"/>
      <c r="AF9" s="293"/>
      <c r="AG9" s="293"/>
      <c r="AH9" s="291"/>
      <c r="AI9" s="291"/>
      <c r="AJ9" s="308"/>
    </row>
    <row r="10" spans="1:36" ht="48" x14ac:dyDescent="0.25">
      <c r="A10" s="14"/>
      <c r="B10" s="255"/>
      <c r="C10" s="255"/>
      <c r="D10" s="255"/>
      <c r="E10" s="255"/>
      <c r="F10" s="290"/>
      <c r="G10" s="297"/>
      <c r="H10" s="290"/>
      <c r="I10" s="290"/>
      <c r="J10" s="232" t="s">
        <v>380</v>
      </c>
      <c r="K10" s="238" t="s">
        <v>610</v>
      </c>
      <c r="L10" s="233" t="s">
        <v>91</v>
      </c>
      <c r="M10" s="240">
        <v>240</v>
      </c>
      <c r="N10" s="255"/>
      <c r="O10" s="255"/>
      <c r="P10" s="255"/>
      <c r="Q10" s="255"/>
      <c r="R10" s="255"/>
      <c r="S10" s="255"/>
      <c r="T10" s="294"/>
      <c r="U10" s="269"/>
      <c r="V10" s="269"/>
      <c r="W10" s="269"/>
      <c r="X10" s="269"/>
      <c r="Y10" s="293"/>
      <c r="Z10" s="293"/>
      <c r="AA10" s="293"/>
      <c r="AB10" s="269"/>
      <c r="AC10" s="255"/>
      <c r="AD10" s="269"/>
      <c r="AE10" s="269"/>
      <c r="AF10" s="293"/>
      <c r="AG10" s="293"/>
      <c r="AH10" s="291"/>
      <c r="AI10" s="291"/>
      <c r="AJ10" s="308"/>
    </row>
    <row r="11" spans="1:36" ht="34.5" thickBot="1" x14ac:dyDescent="0.3">
      <c r="A11" s="14"/>
      <c r="B11" s="255"/>
      <c r="C11" s="255"/>
      <c r="D11" s="255"/>
      <c r="E11" s="255"/>
      <c r="F11" s="290"/>
      <c r="G11" s="297"/>
      <c r="H11" s="290"/>
      <c r="I11" s="290"/>
      <c r="J11" s="237" t="s">
        <v>368</v>
      </c>
      <c r="K11" s="238" t="s">
        <v>369</v>
      </c>
      <c r="L11" s="233" t="s">
        <v>370</v>
      </c>
      <c r="M11" s="233">
        <v>1</v>
      </c>
      <c r="N11" s="255"/>
      <c r="O11" s="255"/>
      <c r="P11" s="255"/>
      <c r="Q11" s="255"/>
      <c r="R11" s="255"/>
      <c r="S11" s="255"/>
      <c r="T11" s="294"/>
      <c r="U11" s="269"/>
      <c r="V11" s="269"/>
      <c r="W11" s="269"/>
      <c r="X11" s="269"/>
      <c r="Y11" s="293"/>
      <c r="Z11" s="293"/>
      <c r="AA11" s="293"/>
      <c r="AB11" s="269"/>
      <c r="AC11" s="255"/>
      <c r="AD11" s="269"/>
      <c r="AE11" s="269"/>
      <c r="AF11" s="293"/>
      <c r="AG11" s="293"/>
      <c r="AH11" s="291"/>
      <c r="AI11" s="291"/>
      <c r="AJ11" s="308"/>
    </row>
    <row r="12" spans="1:36" ht="36" x14ac:dyDescent="0.25">
      <c r="A12" s="14"/>
      <c r="B12" s="255"/>
      <c r="C12" s="255"/>
      <c r="D12" s="255"/>
      <c r="E12" s="255"/>
      <c r="F12" s="289"/>
      <c r="G12" s="297"/>
      <c r="H12" s="289"/>
      <c r="I12" s="289"/>
      <c r="J12" s="233" t="s">
        <v>375</v>
      </c>
      <c r="K12" s="233" t="s">
        <v>376</v>
      </c>
      <c r="L12" s="233" t="s">
        <v>377</v>
      </c>
      <c r="M12" s="240">
        <v>49117</v>
      </c>
      <c r="N12" s="256"/>
      <c r="O12" s="256"/>
      <c r="P12" s="256"/>
      <c r="Q12" s="256"/>
      <c r="R12" s="256"/>
      <c r="S12" s="256"/>
      <c r="T12" s="294"/>
      <c r="U12" s="270"/>
      <c r="V12" s="270"/>
      <c r="W12" s="270"/>
      <c r="X12" s="270"/>
      <c r="Y12" s="284"/>
      <c r="Z12" s="284"/>
      <c r="AA12" s="284"/>
      <c r="AB12" s="270"/>
      <c r="AC12" s="256"/>
      <c r="AD12" s="270"/>
      <c r="AE12" s="270"/>
      <c r="AF12" s="284"/>
      <c r="AG12" s="284"/>
      <c r="AH12" s="291"/>
      <c r="AI12" s="291"/>
      <c r="AJ12" s="308"/>
    </row>
    <row r="13" spans="1:36" ht="72" x14ac:dyDescent="0.25">
      <c r="A13" s="14"/>
      <c r="B13" s="255"/>
      <c r="C13" s="255"/>
      <c r="D13" s="255"/>
      <c r="E13" s="255"/>
      <c r="F13" s="288" t="s">
        <v>378</v>
      </c>
      <c r="G13" s="297" t="s">
        <v>374</v>
      </c>
      <c r="H13" s="288" t="s">
        <v>80</v>
      </c>
      <c r="I13" s="288" t="s">
        <v>80</v>
      </c>
      <c r="J13" s="233" t="s">
        <v>379</v>
      </c>
      <c r="K13" s="233" t="s">
        <v>365</v>
      </c>
      <c r="L13" s="233" t="s">
        <v>366</v>
      </c>
      <c r="M13" s="234">
        <v>0.55510000000000004</v>
      </c>
      <c r="N13" s="254" t="s">
        <v>120</v>
      </c>
      <c r="O13" s="254" t="s">
        <v>84</v>
      </c>
      <c r="P13" s="254" t="s">
        <v>367</v>
      </c>
      <c r="Q13" s="254" t="s">
        <v>86</v>
      </c>
      <c r="R13" s="254" t="s">
        <v>87</v>
      </c>
      <c r="S13" s="254" t="s">
        <v>133</v>
      </c>
      <c r="T13" s="294"/>
      <c r="U13" s="268">
        <v>473080</v>
      </c>
      <c r="V13" s="268">
        <v>473080</v>
      </c>
      <c r="W13" s="268">
        <v>0</v>
      </c>
      <c r="X13" s="268">
        <v>0</v>
      </c>
      <c r="Y13" s="283">
        <v>0</v>
      </c>
      <c r="Z13" s="283">
        <v>0</v>
      </c>
      <c r="AA13" s="283">
        <v>0</v>
      </c>
      <c r="AB13" s="268">
        <v>83484.710000000006</v>
      </c>
      <c r="AC13" s="254" t="s">
        <v>88</v>
      </c>
      <c r="AD13" s="268">
        <v>0</v>
      </c>
      <c r="AE13" s="268">
        <v>473080</v>
      </c>
      <c r="AF13" s="283">
        <v>0</v>
      </c>
      <c r="AG13" s="283">
        <v>0</v>
      </c>
      <c r="AH13" s="291"/>
      <c r="AI13" s="291" t="s">
        <v>181</v>
      </c>
      <c r="AJ13" s="308"/>
    </row>
    <row r="14" spans="1:36" ht="48" x14ac:dyDescent="0.25">
      <c r="A14" s="14"/>
      <c r="B14" s="255"/>
      <c r="C14" s="255"/>
      <c r="D14" s="255"/>
      <c r="E14" s="255"/>
      <c r="F14" s="290"/>
      <c r="G14" s="297"/>
      <c r="H14" s="290"/>
      <c r="I14" s="290"/>
      <c r="J14" s="233" t="s">
        <v>380</v>
      </c>
      <c r="K14" s="233" t="s">
        <v>402</v>
      </c>
      <c r="L14" s="233" t="s">
        <v>91</v>
      </c>
      <c r="M14" s="234">
        <v>400</v>
      </c>
      <c r="N14" s="255"/>
      <c r="O14" s="255"/>
      <c r="P14" s="255"/>
      <c r="Q14" s="255"/>
      <c r="R14" s="255"/>
      <c r="S14" s="255"/>
      <c r="T14" s="294"/>
      <c r="U14" s="269"/>
      <c r="V14" s="269"/>
      <c r="W14" s="269"/>
      <c r="X14" s="269"/>
      <c r="Y14" s="293"/>
      <c r="Z14" s="293"/>
      <c r="AA14" s="293"/>
      <c r="AB14" s="269"/>
      <c r="AC14" s="255"/>
      <c r="AD14" s="269"/>
      <c r="AE14" s="269"/>
      <c r="AF14" s="293"/>
      <c r="AG14" s="293"/>
      <c r="AH14" s="291"/>
      <c r="AI14" s="291"/>
      <c r="AJ14" s="308"/>
    </row>
    <row r="15" spans="1:36" ht="34.5" thickBot="1" x14ac:dyDescent="0.3">
      <c r="A15" s="14"/>
      <c r="B15" s="255"/>
      <c r="C15" s="255"/>
      <c r="D15" s="255"/>
      <c r="E15" s="255"/>
      <c r="F15" s="290"/>
      <c r="G15" s="297"/>
      <c r="H15" s="290"/>
      <c r="I15" s="290"/>
      <c r="J15" s="237" t="s">
        <v>368</v>
      </c>
      <c r="K15" s="238" t="s">
        <v>369</v>
      </c>
      <c r="L15" s="233" t="s">
        <v>370</v>
      </c>
      <c r="M15" s="234">
        <v>1</v>
      </c>
      <c r="N15" s="255"/>
      <c r="O15" s="255"/>
      <c r="P15" s="255"/>
      <c r="Q15" s="255"/>
      <c r="R15" s="255"/>
      <c r="S15" s="255"/>
      <c r="T15" s="294"/>
      <c r="U15" s="269"/>
      <c r="V15" s="269"/>
      <c r="W15" s="269"/>
      <c r="X15" s="269"/>
      <c r="Y15" s="293"/>
      <c r="Z15" s="293"/>
      <c r="AA15" s="293"/>
      <c r="AB15" s="269"/>
      <c r="AC15" s="255"/>
      <c r="AD15" s="269"/>
      <c r="AE15" s="269"/>
      <c r="AF15" s="293"/>
      <c r="AG15" s="293"/>
      <c r="AH15" s="291"/>
      <c r="AI15" s="291"/>
      <c r="AJ15" s="308"/>
    </row>
    <row r="16" spans="1:36" ht="36" x14ac:dyDescent="0.25">
      <c r="A16" s="14"/>
      <c r="B16" s="255"/>
      <c r="C16" s="255"/>
      <c r="D16" s="255"/>
      <c r="E16" s="255"/>
      <c r="F16" s="290"/>
      <c r="G16" s="297"/>
      <c r="H16" s="290"/>
      <c r="I16" s="290"/>
      <c r="J16" s="233" t="s">
        <v>375</v>
      </c>
      <c r="K16" s="233" t="s">
        <v>376</v>
      </c>
      <c r="L16" s="233" t="s">
        <v>377</v>
      </c>
      <c r="M16" s="240">
        <v>5551</v>
      </c>
      <c r="N16" s="255"/>
      <c r="O16" s="255"/>
      <c r="P16" s="255"/>
      <c r="Q16" s="255"/>
      <c r="R16" s="255"/>
      <c r="S16" s="255"/>
      <c r="T16" s="294"/>
      <c r="U16" s="269"/>
      <c r="V16" s="269"/>
      <c r="W16" s="269"/>
      <c r="X16" s="269"/>
      <c r="Y16" s="293"/>
      <c r="Z16" s="293"/>
      <c r="AA16" s="293"/>
      <c r="AB16" s="269"/>
      <c r="AC16" s="255"/>
      <c r="AD16" s="269"/>
      <c r="AE16" s="269"/>
      <c r="AF16" s="293"/>
      <c r="AG16" s="293"/>
      <c r="AH16" s="291"/>
      <c r="AI16" s="291"/>
      <c r="AJ16" s="308"/>
    </row>
    <row r="17" spans="2:36" ht="33.75" x14ac:dyDescent="0.25">
      <c r="B17" s="255"/>
      <c r="C17" s="255"/>
      <c r="D17" s="255"/>
      <c r="E17" s="255"/>
      <c r="F17" s="289"/>
      <c r="G17" s="297"/>
      <c r="H17" s="289"/>
      <c r="I17" s="289"/>
      <c r="J17" s="241" t="s">
        <v>381</v>
      </c>
      <c r="K17" s="238" t="s">
        <v>274</v>
      </c>
      <c r="L17" s="233" t="s">
        <v>382</v>
      </c>
      <c r="M17" s="240">
        <v>0.7</v>
      </c>
      <c r="N17" s="256"/>
      <c r="O17" s="256"/>
      <c r="P17" s="256"/>
      <c r="Q17" s="256"/>
      <c r="R17" s="256"/>
      <c r="S17" s="256"/>
      <c r="T17" s="294"/>
      <c r="U17" s="270"/>
      <c r="V17" s="270"/>
      <c r="W17" s="270"/>
      <c r="X17" s="270"/>
      <c r="Y17" s="284"/>
      <c r="Z17" s="284"/>
      <c r="AA17" s="284"/>
      <c r="AB17" s="270"/>
      <c r="AC17" s="256"/>
      <c r="AD17" s="270"/>
      <c r="AE17" s="270"/>
      <c r="AF17" s="284"/>
      <c r="AG17" s="284"/>
      <c r="AH17" s="291"/>
      <c r="AI17" s="291"/>
      <c r="AJ17" s="309"/>
    </row>
    <row r="18" spans="2:36" ht="72" x14ac:dyDescent="0.25">
      <c r="B18" s="255"/>
      <c r="C18" s="255"/>
      <c r="D18" s="255"/>
      <c r="E18" s="255"/>
      <c r="F18" s="288" t="s">
        <v>383</v>
      </c>
      <c r="G18" s="297" t="s">
        <v>374</v>
      </c>
      <c r="H18" s="288" t="s">
        <v>80</v>
      </c>
      <c r="I18" s="288" t="s">
        <v>80</v>
      </c>
      <c r="J18" s="233" t="s">
        <v>379</v>
      </c>
      <c r="K18" s="233" t="s">
        <v>365</v>
      </c>
      <c r="L18" s="233" t="s">
        <v>366</v>
      </c>
      <c r="M18" s="242">
        <v>3.1</v>
      </c>
      <c r="N18" s="254" t="s">
        <v>120</v>
      </c>
      <c r="O18" s="254" t="s">
        <v>95</v>
      </c>
      <c r="P18" s="254" t="s">
        <v>367</v>
      </c>
      <c r="Q18" s="254" t="s">
        <v>86</v>
      </c>
      <c r="R18" s="254" t="s">
        <v>87</v>
      </c>
      <c r="S18" s="254" t="s">
        <v>133</v>
      </c>
      <c r="T18" s="294"/>
      <c r="U18" s="268">
        <v>2465000</v>
      </c>
      <c r="V18" s="268">
        <v>2465000</v>
      </c>
      <c r="W18" s="268">
        <v>0</v>
      </c>
      <c r="X18" s="268">
        <v>0</v>
      </c>
      <c r="Y18" s="283">
        <v>0</v>
      </c>
      <c r="Z18" s="283">
        <v>0</v>
      </c>
      <c r="AA18" s="283">
        <v>0</v>
      </c>
      <c r="AB18" s="268">
        <v>435000</v>
      </c>
      <c r="AC18" s="254" t="s">
        <v>88</v>
      </c>
      <c r="AD18" s="268">
        <v>0</v>
      </c>
      <c r="AE18" s="268">
        <v>2465000</v>
      </c>
      <c r="AF18" s="283">
        <v>0</v>
      </c>
      <c r="AG18" s="283">
        <v>0</v>
      </c>
      <c r="AH18" s="296" t="s">
        <v>299</v>
      </c>
      <c r="AI18" s="296" t="s">
        <v>181</v>
      </c>
      <c r="AJ18" s="307">
        <v>45456</v>
      </c>
    </row>
    <row r="19" spans="2:36" ht="23.25" thickBot="1" x14ac:dyDescent="0.3">
      <c r="B19" s="255"/>
      <c r="C19" s="255"/>
      <c r="D19" s="255"/>
      <c r="E19" s="255"/>
      <c r="F19" s="290"/>
      <c r="G19" s="297"/>
      <c r="H19" s="290"/>
      <c r="I19" s="290"/>
      <c r="J19" s="237" t="s">
        <v>384</v>
      </c>
      <c r="K19" s="238" t="s">
        <v>369</v>
      </c>
      <c r="L19" s="233" t="s">
        <v>370</v>
      </c>
      <c r="M19" s="240">
        <v>1</v>
      </c>
      <c r="N19" s="255"/>
      <c r="O19" s="255"/>
      <c r="P19" s="255"/>
      <c r="Q19" s="255"/>
      <c r="R19" s="255"/>
      <c r="S19" s="255"/>
      <c r="T19" s="294"/>
      <c r="U19" s="269"/>
      <c r="V19" s="269"/>
      <c r="W19" s="269"/>
      <c r="X19" s="269"/>
      <c r="Y19" s="293"/>
      <c r="Z19" s="293"/>
      <c r="AA19" s="293"/>
      <c r="AB19" s="269"/>
      <c r="AC19" s="255"/>
      <c r="AD19" s="269"/>
      <c r="AE19" s="269"/>
      <c r="AF19" s="293"/>
      <c r="AG19" s="293"/>
      <c r="AH19" s="296"/>
      <c r="AI19" s="296"/>
      <c r="AJ19" s="308"/>
    </row>
    <row r="20" spans="2:36" ht="36.75" thickBot="1" x14ac:dyDescent="0.3">
      <c r="B20" s="256"/>
      <c r="C20" s="256"/>
      <c r="D20" s="256"/>
      <c r="E20" s="256"/>
      <c r="F20" s="289"/>
      <c r="G20" s="297"/>
      <c r="H20" s="289"/>
      <c r="I20" s="289"/>
      <c r="J20" s="233" t="s">
        <v>375</v>
      </c>
      <c r="K20" s="233" t="s">
        <v>376</v>
      </c>
      <c r="L20" s="233" t="s">
        <v>377</v>
      </c>
      <c r="M20" s="240">
        <v>31000</v>
      </c>
      <c r="N20" s="256"/>
      <c r="O20" s="256"/>
      <c r="P20" s="256"/>
      <c r="Q20" s="255"/>
      <c r="R20" s="255"/>
      <c r="S20" s="255"/>
      <c r="T20" s="318"/>
      <c r="U20" s="269"/>
      <c r="V20" s="269"/>
      <c r="W20" s="269"/>
      <c r="X20" s="269"/>
      <c r="Y20" s="293"/>
      <c r="Z20" s="293"/>
      <c r="AA20" s="293"/>
      <c r="AB20" s="269"/>
      <c r="AC20" s="255"/>
      <c r="AD20" s="269"/>
      <c r="AE20" s="269"/>
      <c r="AF20" s="293"/>
      <c r="AG20" s="293"/>
      <c r="AH20" s="296"/>
      <c r="AI20" s="296"/>
      <c r="AJ20" s="309"/>
    </row>
    <row r="21" spans="2:36" ht="33.75" x14ac:dyDescent="0.25">
      <c r="B21" s="254" t="s">
        <v>385</v>
      </c>
      <c r="C21" s="254" t="s">
        <v>386</v>
      </c>
      <c r="D21" s="254" t="s">
        <v>550</v>
      </c>
      <c r="E21" s="254" t="s">
        <v>388</v>
      </c>
      <c r="F21" s="288" t="s">
        <v>389</v>
      </c>
      <c r="G21" s="288" t="s">
        <v>374</v>
      </c>
      <c r="H21" s="235" t="s">
        <v>80</v>
      </c>
      <c r="I21" s="235" t="s">
        <v>80</v>
      </c>
      <c r="J21" s="243" t="s">
        <v>390</v>
      </c>
      <c r="K21" s="244" t="s">
        <v>391</v>
      </c>
      <c r="L21" s="235" t="s">
        <v>392</v>
      </c>
      <c r="M21" s="240">
        <v>4300</v>
      </c>
      <c r="N21" s="254" t="s">
        <v>120</v>
      </c>
      <c r="O21" s="254" t="s">
        <v>393</v>
      </c>
      <c r="P21" s="254" t="s">
        <v>367</v>
      </c>
      <c r="Q21" s="312" t="s">
        <v>86</v>
      </c>
      <c r="R21" s="312" t="s">
        <v>87</v>
      </c>
      <c r="S21" s="312" t="s">
        <v>133</v>
      </c>
      <c r="T21" s="315">
        <f>+U21</f>
        <v>506600</v>
      </c>
      <c r="U21" s="314">
        <v>506600</v>
      </c>
      <c r="V21" s="314">
        <v>506600</v>
      </c>
      <c r="W21" s="314">
        <v>0</v>
      </c>
      <c r="X21" s="314">
        <v>0</v>
      </c>
      <c r="Y21" s="313">
        <v>0</v>
      </c>
      <c r="Z21" s="313">
        <v>0</v>
      </c>
      <c r="AA21" s="313">
        <v>0</v>
      </c>
      <c r="AB21" s="314">
        <v>89400</v>
      </c>
      <c r="AC21" s="312" t="s">
        <v>88</v>
      </c>
      <c r="AD21" s="205">
        <v>0</v>
      </c>
      <c r="AE21" s="205">
        <v>506600</v>
      </c>
      <c r="AF21" s="206">
        <v>0</v>
      </c>
      <c r="AG21" s="206">
        <v>0</v>
      </c>
      <c r="AH21" s="291" t="s">
        <v>299</v>
      </c>
      <c r="AI21" s="291" t="s">
        <v>181</v>
      </c>
      <c r="AJ21" s="298">
        <v>45446</v>
      </c>
    </row>
    <row r="22" spans="2:36" ht="51" customHeight="1" thickBot="1" x14ac:dyDescent="0.3">
      <c r="B22" s="256"/>
      <c r="C22" s="256"/>
      <c r="D22" s="256"/>
      <c r="E22" s="317"/>
      <c r="F22" s="289"/>
      <c r="G22" s="316"/>
      <c r="H22" s="236"/>
      <c r="I22" s="236"/>
      <c r="J22" s="245" t="s">
        <v>384</v>
      </c>
      <c r="K22" s="244" t="s">
        <v>369</v>
      </c>
      <c r="L22" s="233" t="s">
        <v>370</v>
      </c>
      <c r="M22" s="240">
        <v>1</v>
      </c>
      <c r="N22" s="256"/>
      <c r="O22" s="256"/>
      <c r="P22" s="256"/>
      <c r="Q22" s="256"/>
      <c r="R22" s="256"/>
      <c r="S22" s="256"/>
      <c r="T22" s="300"/>
      <c r="U22" s="270"/>
      <c r="V22" s="270"/>
      <c r="W22" s="270"/>
      <c r="X22" s="270"/>
      <c r="Y22" s="284"/>
      <c r="Z22" s="284"/>
      <c r="AA22" s="284"/>
      <c r="AB22" s="270"/>
      <c r="AC22" s="256"/>
      <c r="AD22" s="202"/>
      <c r="AE22" s="202"/>
      <c r="AF22" s="197"/>
      <c r="AG22" s="197"/>
      <c r="AH22" s="282"/>
      <c r="AI22" s="282"/>
      <c r="AJ22" s="298"/>
    </row>
    <row r="23" spans="2:36" ht="67.5" x14ac:dyDescent="0.25">
      <c r="B23" s="254" t="s">
        <v>394</v>
      </c>
      <c r="C23" s="254" t="s">
        <v>395</v>
      </c>
      <c r="D23" s="254" t="s">
        <v>360</v>
      </c>
      <c r="E23" s="312" t="s">
        <v>361</v>
      </c>
      <c r="F23" s="288" t="s">
        <v>620</v>
      </c>
      <c r="G23" s="311" t="s">
        <v>374</v>
      </c>
      <c r="H23" s="288" t="s">
        <v>80</v>
      </c>
      <c r="I23" s="288" t="s">
        <v>80</v>
      </c>
      <c r="J23" s="241" t="s">
        <v>379</v>
      </c>
      <c r="K23" s="238" t="s">
        <v>365</v>
      </c>
      <c r="L23" s="233" t="s">
        <v>366</v>
      </c>
      <c r="M23" s="242">
        <v>22</v>
      </c>
      <c r="N23" s="254" t="s">
        <v>120</v>
      </c>
      <c r="O23" s="254" t="s">
        <v>95</v>
      </c>
      <c r="P23" s="254" t="s">
        <v>367</v>
      </c>
      <c r="Q23" s="254" t="s">
        <v>86</v>
      </c>
      <c r="R23" s="254" t="s">
        <v>87</v>
      </c>
      <c r="S23" s="254" t="s">
        <v>133</v>
      </c>
      <c r="T23" s="299">
        <f>+U23</f>
        <v>2380000</v>
      </c>
      <c r="U23" s="268">
        <f>V23</f>
        <v>2380000</v>
      </c>
      <c r="V23" s="268">
        <v>2380000</v>
      </c>
      <c r="W23" s="268">
        <v>0</v>
      </c>
      <c r="X23" s="268">
        <v>0</v>
      </c>
      <c r="Y23" s="283">
        <v>0</v>
      </c>
      <c r="Z23" s="283">
        <v>0</v>
      </c>
      <c r="AA23" s="283">
        <v>0</v>
      </c>
      <c r="AB23" s="268" t="s">
        <v>621</v>
      </c>
      <c r="AC23" s="254" t="s">
        <v>88</v>
      </c>
      <c r="AD23" s="268">
        <v>0</v>
      </c>
      <c r="AE23" s="268">
        <f>V23</f>
        <v>2380000</v>
      </c>
      <c r="AF23" s="283">
        <v>0</v>
      </c>
      <c r="AG23" s="283">
        <v>0</v>
      </c>
      <c r="AH23" s="281" t="s">
        <v>272</v>
      </c>
      <c r="AI23" s="281" t="s">
        <v>437</v>
      </c>
      <c r="AJ23" s="298">
        <v>45540</v>
      </c>
    </row>
    <row r="24" spans="2:36" ht="23.25" thickBot="1" x14ac:dyDescent="0.3">
      <c r="B24" s="256"/>
      <c r="C24" s="256"/>
      <c r="D24" s="256"/>
      <c r="E24" s="256"/>
      <c r="F24" s="289"/>
      <c r="G24" s="289"/>
      <c r="H24" s="289"/>
      <c r="I24" s="289"/>
      <c r="J24" s="241" t="s">
        <v>384</v>
      </c>
      <c r="K24" s="238" t="s">
        <v>369</v>
      </c>
      <c r="L24" s="233" t="s">
        <v>370</v>
      </c>
      <c r="M24" s="240">
        <v>1</v>
      </c>
      <c r="N24" s="256"/>
      <c r="O24" s="256"/>
      <c r="P24" s="256"/>
      <c r="Q24" s="256"/>
      <c r="R24" s="256"/>
      <c r="S24" s="256"/>
      <c r="T24" s="300"/>
      <c r="U24" s="270"/>
      <c r="V24" s="270"/>
      <c r="W24" s="270"/>
      <c r="X24" s="270"/>
      <c r="Y24" s="284"/>
      <c r="Z24" s="284"/>
      <c r="AA24" s="284"/>
      <c r="AB24" s="270"/>
      <c r="AC24" s="256"/>
      <c r="AD24" s="270"/>
      <c r="AE24" s="270"/>
      <c r="AF24" s="284"/>
      <c r="AG24" s="284"/>
      <c r="AH24" s="291"/>
      <c r="AI24" s="291"/>
      <c r="AJ24" s="298"/>
    </row>
    <row r="25" spans="2:36" ht="67.5" x14ac:dyDescent="0.25">
      <c r="B25" s="254" t="s">
        <v>396</v>
      </c>
      <c r="C25" s="254" t="s">
        <v>397</v>
      </c>
      <c r="D25" s="254" t="s">
        <v>360</v>
      </c>
      <c r="E25" s="254" t="s">
        <v>361</v>
      </c>
      <c r="F25" s="288" t="s">
        <v>398</v>
      </c>
      <c r="G25" s="311" t="s">
        <v>374</v>
      </c>
      <c r="H25" s="288" t="s">
        <v>80</v>
      </c>
      <c r="I25" s="288" t="s">
        <v>80</v>
      </c>
      <c r="J25" s="241" t="s">
        <v>379</v>
      </c>
      <c r="K25" s="238" t="s">
        <v>365</v>
      </c>
      <c r="L25" s="233" t="s">
        <v>366</v>
      </c>
      <c r="M25" s="242">
        <v>3.15</v>
      </c>
      <c r="N25" s="254" t="s">
        <v>120</v>
      </c>
      <c r="O25" s="254" t="s">
        <v>240</v>
      </c>
      <c r="P25" s="254" t="s">
        <v>367</v>
      </c>
      <c r="Q25" s="254" t="s">
        <v>86</v>
      </c>
      <c r="R25" s="254" t="s">
        <v>87</v>
      </c>
      <c r="S25" s="254" t="s">
        <v>133</v>
      </c>
      <c r="T25" s="299">
        <f>+U25+U28+U31+U34+U39+U42+U47</f>
        <v>13967676.440000001</v>
      </c>
      <c r="U25" s="268">
        <v>1453500</v>
      </c>
      <c r="V25" s="268">
        <v>1453500</v>
      </c>
      <c r="W25" s="268">
        <v>0</v>
      </c>
      <c r="X25" s="268">
        <v>0</v>
      </c>
      <c r="Y25" s="283">
        <v>0</v>
      </c>
      <c r="Z25" s="283">
        <v>0</v>
      </c>
      <c r="AA25" s="283">
        <v>0</v>
      </c>
      <c r="AB25" s="268">
        <v>256500</v>
      </c>
      <c r="AC25" s="254" t="s">
        <v>88</v>
      </c>
      <c r="AD25" s="268">
        <v>0</v>
      </c>
      <c r="AE25" s="268">
        <v>1453500</v>
      </c>
      <c r="AF25" s="283">
        <v>0</v>
      </c>
      <c r="AG25" s="283">
        <v>0</v>
      </c>
      <c r="AH25" s="281" t="s">
        <v>272</v>
      </c>
      <c r="AI25" s="296" t="s">
        <v>303</v>
      </c>
      <c r="AJ25" s="307">
        <v>45540</v>
      </c>
    </row>
    <row r="26" spans="2:36" ht="22.5" x14ac:dyDescent="0.25">
      <c r="B26" s="255"/>
      <c r="C26" s="255"/>
      <c r="D26" s="255"/>
      <c r="E26" s="255"/>
      <c r="F26" s="290"/>
      <c r="G26" s="290"/>
      <c r="H26" s="290"/>
      <c r="I26" s="290"/>
      <c r="J26" s="241" t="s">
        <v>384</v>
      </c>
      <c r="K26" s="238" t="s">
        <v>369</v>
      </c>
      <c r="L26" s="233" t="s">
        <v>370</v>
      </c>
      <c r="M26" s="240">
        <v>1</v>
      </c>
      <c r="N26" s="255"/>
      <c r="O26" s="255"/>
      <c r="P26" s="255"/>
      <c r="Q26" s="255"/>
      <c r="R26" s="255"/>
      <c r="S26" s="255"/>
      <c r="T26" s="310"/>
      <c r="U26" s="269"/>
      <c r="V26" s="269"/>
      <c r="W26" s="269"/>
      <c r="X26" s="269"/>
      <c r="Y26" s="293"/>
      <c r="Z26" s="293"/>
      <c r="AA26" s="293"/>
      <c r="AB26" s="269"/>
      <c r="AC26" s="255"/>
      <c r="AD26" s="269"/>
      <c r="AE26" s="269"/>
      <c r="AF26" s="293"/>
      <c r="AG26" s="293"/>
      <c r="AH26" s="291"/>
      <c r="AI26" s="296"/>
      <c r="AJ26" s="308"/>
    </row>
    <row r="27" spans="2:36" ht="33.75" x14ac:dyDescent="0.25">
      <c r="B27" s="255"/>
      <c r="C27" s="255"/>
      <c r="D27" s="255"/>
      <c r="E27" s="255"/>
      <c r="F27" s="289"/>
      <c r="G27" s="289"/>
      <c r="H27" s="290"/>
      <c r="I27" s="290"/>
      <c r="J27" s="241" t="s">
        <v>375</v>
      </c>
      <c r="K27" s="238" t="s">
        <v>376</v>
      </c>
      <c r="L27" s="233" t="s">
        <v>377</v>
      </c>
      <c r="M27" s="240">
        <v>31500</v>
      </c>
      <c r="N27" s="256"/>
      <c r="O27" s="256"/>
      <c r="P27" s="256"/>
      <c r="Q27" s="256"/>
      <c r="R27" s="256"/>
      <c r="S27" s="256"/>
      <c r="T27" s="310"/>
      <c r="U27" s="270"/>
      <c r="V27" s="270"/>
      <c r="W27" s="270"/>
      <c r="X27" s="270"/>
      <c r="Y27" s="284"/>
      <c r="Z27" s="284"/>
      <c r="AA27" s="284"/>
      <c r="AB27" s="270"/>
      <c r="AC27" s="256"/>
      <c r="AD27" s="270"/>
      <c r="AE27" s="270"/>
      <c r="AF27" s="284"/>
      <c r="AG27" s="284"/>
      <c r="AH27" s="291"/>
      <c r="AI27" s="296"/>
      <c r="AJ27" s="308"/>
    </row>
    <row r="28" spans="2:36" ht="67.5" x14ac:dyDescent="0.25">
      <c r="B28" s="255"/>
      <c r="C28" s="255"/>
      <c r="D28" s="255"/>
      <c r="E28" s="255"/>
      <c r="F28" s="288" t="s">
        <v>399</v>
      </c>
      <c r="G28" s="290" t="s">
        <v>374</v>
      </c>
      <c r="H28" s="290"/>
      <c r="I28" s="290"/>
      <c r="J28" s="241" t="s">
        <v>379</v>
      </c>
      <c r="K28" s="238" t="s">
        <v>365</v>
      </c>
      <c r="L28" s="233" t="s">
        <v>366</v>
      </c>
      <c r="M28" s="242">
        <v>2</v>
      </c>
      <c r="N28" s="254" t="s">
        <v>120</v>
      </c>
      <c r="O28" s="254" t="s">
        <v>240</v>
      </c>
      <c r="P28" s="254" t="s">
        <v>367</v>
      </c>
      <c r="Q28" s="254" t="s">
        <v>86</v>
      </c>
      <c r="R28" s="254" t="s">
        <v>87</v>
      </c>
      <c r="S28" s="254" t="s">
        <v>133</v>
      </c>
      <c r="T28" s="310"/>
      <c r="U28" s="268">
        <v>1077157.3999999999</v>
      </c>
      <c r="V28" s="268">
        <v>1077157.3999999999</v>
      </c>
      <c r="W28" s="268">
        <v>0</v>
      </c>
      <c r="X28" s="268">
        <v>0</v>
      </c>
      <c r="Y28" s="283">
        <v>0</v>
      </c>
      <c r="Z28" s="283">
        <v>0</v>
      </c>
      <c r="AA28" s="283">
        <v>0</v>
      </c>
      <c r="AB28" s="268">
        <v>190086.6</v>
      </c>
      <c r="AC28" s="254" t="s">
        <v>88</v>
      </c>
      <c r="AD28" s="268">
        <v>0</v>
      </c>
      <c r="AE28" s="268">
        <v>1077157.3999999999</v>
      </c>
      <c r="AF28" s="283">
        <v>0</v>
      </c>
      <c r="AG28" s="283">
        <v>0</v>
      </c>
      <c r="AH28" s="291"/>
      <c r="AI28" s="296"/>
      <c r="AJ28" s="308"/>
    </row>
    <row r="29" spans="2:36" ht="22.5" x14ac:dyDescent="0.25">
      <c r="B29" s="255"/>
      <c r="C29" s="255"/>
      <c r="D29" s="255"/>
      <c r="E29" s="255"/>
      <c r="F29" s="290"/>
      <c r="G29" s="290"/>
      <c r="H29" s="290"/>
      <c r="I29" s="290"/>
      <c r="J29" s="241" t="s">
        <v>384</v>
      </c>
      <c r="K29" s="238" t="s">
        <v>369</v>
      </c>
      <c r="L29" s="233" t="s">
        <v>370</v>
      </c>
      <c r="M29" s="240">
        <v>1</v>
      </c>
      <c r="N29" s="255"/>
      <c r="O29" s="255"/>
      <c r="P29" s="255"/>
      <c r="Q29" s="255"/>
      <c r="R29" s="255"/>
      <c r="S29" s="255"/>
      <c r="T29" s="310"/>
      <c r="U29" s="269"/>
      <c r="V29" s="269"/>
      <c r="W29" s="269"/>
      <c r="X29" s="269"/>
      <c r="Y29" s="293"/>
      <c r="Z29" s="293"/>
      <c r="AA29" s="293"/>
      <c r="AB29" s="269"/>
      <c r="AC29" s="255"/>
      <c r="AD29" s="269"/>
      <c r="AE29" s="269"/>
      <c r="AF29" s="293"/>
      <c r="AG29" s="293"/>
      <c r="AH29" s="291"/>
      <c r="AI29" s="296"/>
      <c r="AJ29" s="308"/>
    </row>
    <row r="30" spans="2:36" ht="33.75" x14ac:dyDescent="0.25">
      <c r="B30" s="255"/>
      <c r="C30" s="255"/>
      <c r="D30" s="255"/>
      <c r="E30" s="255"/>
      <c r="F30" s="289"/>
      <c r="G30" s="289"/>
      <c r="H30" s="289"/>
      <c r="I30" s="289"/>
      <c r="J30" s="241" t="s">
        <v>375</v>
      </c>
      <c r="K30" s="238" t="s">
        <v>376</v>
      </c>
      <c r="L30" s="233" t="s">
        <v>377</v>
      </c>
      <c r="M30" s="240">
        <v>20000</v>
      </c>
      <c r="N30" s="256"/>
      <c r="O30" s="256"/>
      <c r="P30" s="256"/>
      <c r="Q30" s="256"/>
      <c r="R30" s="256"/>
      <c r="S30" s="256"/>
      <c r="T30" s="310"/>
      <c r="U30" s="270"/>
      <c r="V30" s="270"/>
      <c r="W30" s="270"/>
      <c r="X30" s="270"/>
      <c r="Y30" s="284"/>
      <c r="Z30" s="284"/>
      <c r="AA30" s="284"/>
      <c r="AB30" s="270"/>
      <c r="AC30" s="256"/>
      <c r="AD30" s="270"/>
      <c r="AE30" s="270"/>
      <c r="AF30" s="284"/>
      <c r="AG30" s="284"/>
      <c r="AH30" s="291"/>
      <c r="AI30" s="296"/>
      <c r="AJ30" s="308"/>
    </row>
    <row r="31" spans="2:36" ht="67.5" x14ac:dyDescent="0.25">
      <c r="B31" s="255"/>
      <c r="C31" s="255"/>
      <c r="D31" s="255"/>
      <c r="E31" s="255"/>
      <c r="F31" s="288" t="s">
        <v>400</v>
      </c>
      <c r="G31" s="288" t="s">
        <v>374</v>
      </c>
      <c r="H31" s="288" t="s">
        <v>80</v>
      </c>
      <c r="I31" s="288" t="s">
        <v>80</v>
      </c>
      <c r="J31" s="241" t="s">
        <v>379</v>
      </c>
      <c r="K31" s="238" t="s">
        <v>365</v>
      </c>
      <c r="L31" s="233" t="s">
        <v>366</v>
      </c>
      <c r="M31" s="242">
        <v>14.36</v>
      </c>
      <c r="N31" s="254" t="s">
        <v>120</v>
      </c>
      <c r="O31" s="254" t="s">
        <v>98</v>
      </c>
      <c r="P31" s="254" t="s">
        <v>367</v>
      </c>
      <c r="Q31" s="254" t="s">
        <v>86</v>
      </c>
      <c r="R31" s="254" t="s">
        <v>87</v>
      </c>
      <c r="S31" s="254" t="s">
        <v>133</v>
      </c>
      <c r="T31" s="310"/>
      <c r="U31" s="259">
        <v>456347.54</v>
      </c>
      <c r="V31" s="259">
        <v>456347.54</v>
      </c>
      <c r="W31" s="268">
        <v>0</v>
      </c>
      <c r="X31" s="268">
        <v>0</v>
      </c>
      <c r="Y31" s="283">
        <v>0</v>
      </c>
      <c r="Z31" s="283">
        <v>0</v>
      </c>
      <c r="AA31" s="283">
        <v>0</v>
      </c>
      <c r="AB31" s="259">
        <v>80531.929999999993</v>
      </c>
      <c r="AC31" s="254" t="s">
        <v>88</v>
      </c>
      <c r="AD31" s="268">
        <v>0</v>
      </c>
      <c r="AE31" s="260">
        <v>456347.54</v>
      </c>
      <c r="AF31" s="283">
        <v>0</v>
      </c>
      <c r="AG31" s="283">
        <v>0</v>
      </c>
      <c r="AH31" s="291"/>
      <c r="AI31" s="296"/>
      <c r="AJ31" s="308"/>
    </row>
    <row r="32" spans="2:36" ht="22.5" x14ac:dyDescent="0.25">
      <c r="B32" s="255"/>
      <c r="C32" s="255"/>
      <c r="D32" s="255"/>
      <c r="E32" s="255"/>
      <c r="F32" s="290"/>
      <c r="G32" s="290"/>
      <c r="H32" s="290"/>
      <c r="I32" s="290"/>
      <c r="J32" s="241" t="s">
        <v>384</v>
      </c>
      <c r="K32" s="238" t="s">
        <v>369</v>
      </c>
      <c r="L32" s="233" t="s">
        <v>370</v>
      </c>
      <c r="M32" s="240">
        <v>1</v>
      </c>
      <c r="N32" s="255"/>
      <c r="O32" s="255"/>
      <c r="P32" s="255"/>
      <c r="Q32" s="255"/>
      <c r="R32" s="255"/>
      <c r="S32" s="255"/>
      <c r="T32" s="310"/>
      <c r="U32" s="259"/>
      <c r="V32" s="259"/>
      <c r="W32" s="269"/>
      <c r="X32" s="269"/>
      <c r="Y32" s="293"/>
      <c r="Z32" s="293"/>
      <c r="AA32" s="293"/>
      <c r="AB32" s="259"/>
      <c r="AC32" s="255"/>
      <c r="AD32" s="269"/>
      <c r="AE32" s="261"/>
      <c r="AF32" s="293"/>
      <c r="AG32" s="293"/>
      <c r="AH32" s="291"/>
      <c r="AI32" s="296"/>
      <c r="AJ32" s="308"/>
    </row>
    <row r="33" spans="2:36" ht="33.75" x14ac:dyDescent="0.25">
      <c r="B33" s="255"/>
      <c r="C33" s="255"/>
      <c r="D33" s="255"/>
      <c r="E33" s="255"/>
      <c r="F33" s="289"/>
      <c r="G33" s="289"/>
      <c r="H33" s="289"/>
      <c r="I33" s="289"/>
      <c r="J33" s="241" t="s">
        <v>375</v>
      </c>
      <c r="K33" s="238" t="s">
        <v>376</v>
      </c>
      <c r="L33" s="233" t="s">
        <v>377</v>
      </c>
      <c r="M33" s="240">
        <v>143604</v>
      </c>
      <c r="N33" s="256"/>
      <c r="O33" s="256"/>
      <c r="P33" s="256"/>
      <c r="Q33" s="256"/>
      <c r="R33" s="256"/>
      <c r="S33" s="256"/>
      <c r="T33" s="310"/>
      <c r="U33" s="259"/>
      <c r="V33" s="259"/>
      <c r="W33" s="270"/>
      <c r="X33" s="270"/>
      <c r="Y33" s="284"/>
      <c r="Z33" s="284"/>
      <c r="AA33" s="284"/>
      <c r="AB33" s="259"/>
      <c r="AC33" s="256"/>
      <c r="AD33" s="270"/>
      <c r="AE33" s="262"/>
      <c r="AF33" s="284"/>
      <c r="AG33" s="284"/>
      <c r="AH33" s="291"/>
      <c r="AI33" s="296"/>
      <c r="AJ33" s="308"/>
    </row>
    <row r="34" spans="2:36" ht="67.5" x14ac:dyDescent="0.25">
      <c r="B34" s="255"/>
      <c r="C34" s="255"/>
      <c r="D34" s="255"/>
      <c r="E34" s="255"/>
      <c r="F34" s="288" t="s">
        <v>401</v>
      </c>
      <c r="G34" s="288" t="s">
        <v>374</v>
      </c>
      <c r="H34" s="288" t="s">
        <v>80</v>
      </c>
      <c r="I34" s="288" t="s">
        <v>80</v>
      </c>
      <c r="J34" s="241" t="s">
        <v>379</v>
      </c>
      <c r="K34" s="238" t="s">
        <v>365</v>
      </c>
      <c r="L34" s="233" t="s">
        <v>366</v>
      </c>
      <c r="M34" s="242">
        <v>2</v>
      </c>
      <c r="N34" s="254" t="s">
        <v>120</v>
      </c>
      <c r="O34" s="254" t="s">
        <v>98</v>
      </c>
      <c r="P34" s="254" t="s">
        <v>367</v>
      </c>
      <c r="Q34" s="254" t="s">
        <v>86</v>
      </c>
      <c r="R34" s="254" t="s">
        <v>87</v>
      </c>
      <c r="S34" s="254" t="s">
        <v>133</v>
      </c>
      <c r="T34" s="310"/>
      <c r="U34" s="259">
        <v>2625670.4500000002</v>
      </c>
      <c r="V34" s="259">
        <v>2625670.4500000002</v>
      </c>
      <c r="W34" s="268">
        <v>0</v>
      </c>
      <c r="X34" s="268">
        <v>0</v>
      </c>
      <c r="Y34" s="283">
        <v>0</v>
      </c>
      <c r="Z34" s="283">
        <v>0</v>
      </c>
      <c r="AA34" s="283">
        <v>0</v>
      </c>
      <c r="AB34" s="259">
        <v>463353.62</v>
      </c>
      <c r="AC34" s="254" t="s">
        <v>88</v>
      </c>
      <c r="AD34" s="268">
        <v>0</v>
      </c>
      <c r="AE34" s="260">
        <v>2625670.4500000002</v>
      </c>
      <c r="AF34" s="283">
        <v>0</v>
      </c>
      <c r="AG34" s="283">
        <v>0</v>
      </c>
      <c r="AH34" s="291"/>
      <c r="AI34" s="307">
        <v>46265</v>
      </c>
      <c r="AJ34" s="308"/>
    </row>
    <row r="35" spans="2:36" ht="45" x14ac:dyDescent="0.25">
      <c r="B35" s="255"/>
      <c r="C35" s="255"/>
      <c r="D35" s="255"/>
      <c r="E35" s="255"/>
      <c r="F35" s="290"/>
      <c r="G35" s="290"/>
      <c r="H35" s="290"/>
      <c r="I35" s="290"/>
      <c r="J35" s="241" t="s">
        <v>380</v>
      </c>
      <c r="K35" s="238" t="s">
        <v>402</v>
      </c>
      <c r="L35" s="233" t="s">
        <v>91</v>
      </c>
      <c r="M35" s="240">
        <v>2000</v>
      </c>
      <c r="N35" s="255"/>
      <c r="O35" s="255"/>
      <c r="P35" s="255"/>
      <c r="Q35" s="255"/>
      <c r="R35" s="255"/>
      <c r="S35" s="255"/>
      <c r="T35" s="310"/>
      <c r="U35" s="259"/>
      <c r="V35" s="259"/>
      <c r="W35" s="269"/>
      <c r="X35" s="269"/>
      <c r="Y35" s="293"/>
      <c r="Z35" s="293"/>
      <c r="AA35" s="293"/>
      <c r="AB35" s="259"/>
      <c r="AC35" s="255"/>
      <c r="AD35" s="269"/>
      <c r="AE35" s="261"/>
      <c r="AF35" s="293"/>
      <c r="AG35" s="293"/>
      <c r="AH35" s="291"/>
      <c r="AI35" s="255"/>
      <c r="AJ35" s="308"/>
    </row>
    <row r="36" spans="2:36" ht="22.5" x14ac:dyDescent="0.25">
      <c r="B36" s="255"/>
      <c r="C36" s="255"/>
      <c r="D36" s="255"/>
      <c r="E36" s="255"/>
      <c r="F36" s="290"/>
      <c r="G36" s="290"/>
      <c r="H36" s="290"/>
      <c r="I36" s="290"/>
      <c r="J36" s="241" t="s">
        <v>384</v>
      </c>
      <c r="K36" s="238" t="s">
        <v>369</v>
      </c>
      <c r="L36" s="233" t="s">
        <v>370</v>
      </c>
      <c r="M36" s="240">
        <v>1</v>
      </c>
      <c r="N36" s="255"/>
      <c r="O36" s="255"/>
      <c r="P36" s="255"/>
      <c r="Q36" s="255"/>
      <c r="R36" s="255"/>
      <c r="S36" s="255"/>
      <c r="T36" s="310"/>
      <c r="U36" s="259"/>
      <c r="V36" s="259"/>
      <c r="W36" s="269"/>
      <c r="X36" s="269"/>
      <c r="Y36" s="293"/>
      <c r="Z36" s="293"/>
      <c r="AA36" s="293"/>
      <c r="AB36" s="259"/>
      <c r="AC36" s="255"/>
      <c r="AD36" s="269"/>
      <c r="AE36" s="261"/>
      <c r="AF36" s="293"/>
      <c r="AG36" s="293"/>
      <c r="AH36" s="291"/>
      <c r="AI36" s="255"/>
      <c r="AJ36" s="308"/>
    </row>
    <row r="37" spans="2:36" ht="33.75" x14ac:dyDescent="0.25">
      <c r="B37" s="255"/>
      <c r="C37" s="255"/>
      <c r="D37" s="255"/>
      <c r="E37" s="255"/>
      <c r="F37" s="290"/>
      <c r="G37" s="290"/>
      <c r="H37" s="290"/>
      <c r="I37" s="290"/>
      <c r="J37" s="241" t="s">
        <v>375</v>
      </c>
      <c r="K37" s="238" t="s">
        <v>376</v>
      </c>
      <c r="L37" s="233" t="s">
        <v>377</v>
      </c>
      <c r="M37" s="240">
        <v>20000</v>
      </c>
      <c r="N37" s="255"/>
      <c r="O37" s="255"/>
      <c r="P37" s="255"/>
      <c r="Q37" s="255"/>
      <c r="R37" s="255"/>
      <c r="S37" s="255"/>
      <c r="T37" s="310"/>
      <c r="U37" s="259"/>
      <c r="V37" s="259"/>
      <c r="W37" s="269"/>
      <c r="X37" s="269"/>
      <c r="Y37" s="293"/>
      <c r="Z37" s="293"/>
      <c r="AA37" s="293"/>
      <c r="AB37" s="259"/>
      <c r="AC37" s="255"/>
      <c r="AD37" s="269"/>
      <c r="AE37" s="261"/>
      <c r="AF37" s="293"/>
      <c r="AG37" s="293"/>
      <c r="AH37" s="291"/>
      <c r="AI37" s="255"/>
      <c r="AJ37" s="308"/>
    </row>
    <row r="38" spans="2:36" ht="56.25" customHeight="1" x14ac:dyDescent="0.25">
      <c r="B38" s="255"/>
      <c r="C38" s="255"/>
      <c r="D38" s="255"/>
      <c r="E38" s="255"/>
      <c r="F38" s="289"/>
      <c r="G38" s="289"/>
      <c r="H38" s="289"/>
      <c r="I38" s="289"/>
      <c r="J38" s="241" t="s">
        <v>381</v>
      </c>
      <c r="K38" s="238" t="s">
        <v>274</v>
      </c>
      <c r="L38" s="233" t="s">
        <v>382</v>
      </c>
      <c r="M38" s="240">
        <v>0.7</v>
      </c>
      <c r="N38" s="256"/>
      <c r="O38" s="256"/>
      <c r="P38" s="256"/>
      <c r="Q38" s="256"/>
      <c r="R38" s="256"/>
      <c r="S38" s="256"/>
      <c r="T38" s="310"/>
      <c r="U38" s="259"/>
      <c r="V38" s="259"/>
      <c r="W38" s="270"/>
      <c r="X38" s="270"/>
      <c r="Y38" s="284"/>
      <c r="Z38" s="284"/>
      <c r="AA38" s="284"/>
      <c r="AB38" s="259"/>
      <c r="AC38" s="256"/>
      <c r="AD38" s="270"/>
      <c r="AE38" s="262"/>
      <c r="AF38" s="284"/>
      <c r="AG38" s="284"/>
      <c r="AH38" s="291"/>
      <c r="AI38" s="255"/>
      <c r="AJ38" s="308"/>
    </row>
    <row r="39" spans="2:36" ht="67.5" x14ac:dyDescent="0.25">
      <c r="B39" s="255"/>
      <c r="C39" s="255"/>
      <c r="D39" s="255"/>
      <c r="E39" s="255"/>
      <c r="F39" s="288" t="s">
        <v>403</v>
      </c>
      <c r="G39" s="288" t="s">
        <v>374</v>
      </c>
      <c r="H39" s="288" t="s">
        <v>80</v>
      </c>
      <c r="I39" s="288" t="s">
        <v>80</v>
      </c>
      <c r="J39" s="241" t="s">
        <v>379</v>
      </c>
      <c r="K39" s="238" t="s">
        <v>365</v>
      </c>
      <c r="L39" s="233" t="s">
        <v>366</v>
      </c>
      <c r="M39" s="242">
        <v>12.949</v>
      </c>
      <c r="N39" s="254" t="s">
        <v>120</v>
      </c>
      <c r="O39" s="254" t="s">
        <v>98</v>
      </c>
      <c r="P39" s="254" t="s">
        <v>367</v>
      </c>
      <c r="Q39" s="254" t="s">
        <v>86</v>
      </c>
      <c r="R39" s="254" t="s">
        <v>87</v>
      </c>
      <c r="S39" s="254" t="s">
        <v>133</v>
      </c>
      <c r="T39" s="310"/>
      <c r="U39" s="259">
        <f>SUM(V39:Y41)</f>
        <v>1700000</v>
      </c>
      <c r="V39" s="259">
        <v>1700000</v>
      </c>
      <c r="W39" s="301">
        <v>0</v>
      </c>
      <c r="X39" s="301">
        <v>0</v>
      </c>
      <c r="Y39" s="304">
        <v>0</v>
      </c>
      <c r="Z39" s="304">
        <v>0</v>
      </c>
      <c r="AA39" s="304">
        <v>0</v>
      </c>
      <c r="AB39" s="259">
        <v>300000</v>
      </c>
      <c r="AC39" s="254" t="s">
        <v>88</v>
      </c>
      <c r="AD39" s="268">
        <v>0</v>
      </c>
      <c r="AE39" s="260">
        <v>1700000</v>
      </c>
      <c r="AF39" s="283">
        <v>0</v>
      </c>
      <c r="AG39" s="283">
        <v>0</v>
      </c>
      <c r="AH39" s="291"/>
      <c r="AI39" s="296" t="s">
        <v>303</v>
      </c>
      <c r="AJ39" s="308"/>
    </row>
    <row r="40" spans="2:36" ht="22.5" x14ac:dyDescent="0.25">
      <c r="B40" s="255"/>
      <c r="C40" s="255"/>
      <c r="D40" s="255"/>
      <c r="E40" s="255"/>
      <c r="F40" s="290"/>
      <c r="G40" s="290"/>
      <c r="H40" s="290"/>
      <c r="I40" s="290"/>
      <c r="J40" s="241" t="s">
        <v>384</v>
      </c>
      <c r="K40" s="238" t="s">
        <v>369</v>
      </c>
      <c r="L40" s="233" t="s">
        <v>370</v>
      </c>
      <c r="M40" s="240">
        <v>1</v>
      </c>
      <c r="N40" s="255"/>
      <c r="O40" s="255"/>
      <c r="P40" s="255"/>
      <c r="Q40" s="255"/>
      <c r="R40" s="255"/>
      <c r="S40" s="255"/>
      <c r="T40" s="310"/>
      <c r="U40" s="259"/>
      <c r="V40" s="259"/>
      <c r="W40" s="302"/>
      <c r="X40" s="302"/>
      <c r="Y40" s="305"/>
      <c r="Z40" s="305"/>
      <c r="AA40" s="305"/>
      <c r="AB40" s="259"/>
      <c r="AC40" s="255"/>
      <c r="AD40" s="269"/>
      <c r="AE40" s="261"/>
      <c r="AF40" s="293"/>
      <c r="AG40" s="293"/>
      <c r="AH40" s="291"/>
      <c r="AI40" s="296"/>
      <c r="AJ40" s="308"/>
    </row>
    <row r="41" spans="2:36" ht="33.75" x14ac:dyDescent="0.25">
      <c r="B41" s="255"/>
      <c r="C41" s="255"/>
      <c r="D41" s="255"/>
      <c r="E41" s="255"/>
      <c r="F41" s="289"/>
      <c r="G41" s="289"/>
      <c r="H41" s="289"/>
      <c r="I41" s="289"/>
      <c r="J41" s="241" t="s">
        <v>375</v>
      </c>
      <c r="K41" s="238" t="s">
        <v>376</v>
      </c>
      <c r="L41" s="233" t="s">
        <v>377</v>
      </c>
      <c r="M41" s="240">
        <v>129490</v>
      </c>
      <c r="N41" s="256"/>
      <c r="O41" s="256"/>
      <c r="P41" s="256"/>
      <c r="Q41" s="256"/>
      <c r="R41" s="256"/>
      <c r="S41" s="256"/>
      <c r="T41" s="310"/>
      <c r="U41" s="259"/>
      <c r="V41" s="259"/>
      <c r="W41" s="303"/>
      <c r="X41" s="303"/>
      <c r="Y41" s="306"/>
      <c r="Z41" s="306"/>
      <c r="AA41" s="306"/>
      <c r="AB41" s="259"/>
      <c r="AC41" s="256"/>
      <c r="AD41" s="270"/>
      <c r="AE41" s="262"/>
      <c r="AF41" s="284"/>
      <c r="AG41" s="284"/>
      <c r="AH41" s="291"/>
      <c r="AI41" s="296"/>
      <c r="AJ41" s="308"/>
    </row>
    <row r="42" spans="2:36" ht="67.5" x14ac:dyDescent="0.25">
      <c r="B42" s="255"/>
      <c r="C42" s="255"/>
      <c r="D42" s="255"/>
      <c r="E42" s="255"/>
      <c r="F42" s="288" t="s">
        <v>404</v>
      </c>
      <c r="G42" s="288" t="s">
        <v>374</v>
      </c>
      <c r="H42" s="288" t="s">
        <v>80</v>
      </c>
      <c r="I42" s="288" t="s">
        <v>80</v>
      </c>
      <c r="J42" s="241" t="s">
        <v>379</v>
      </c>
      <c r="K42" s="238" t="s">
        <v>365</v>
      </c>
      <c r="L42" s="233" t="s">
        <v>366</v>
      </c>
      <c r="M42" s="242">
        <v>45</v>
      </c>
      <c r="N42" s="254" t="s">
        <v>120</v>
      </c>
      <c r="O42" s="254" t="s">
        <v>98</v>
      </c>
      <c r="P42" s="254" t="s">
        <v>367</v>
      </c>
      <c r="Q42" s="254" t="s">
        <v>86</v>
      </c>
      <c r="R42" s="254" t="s">
        <v>87</v>
      </c>
      <c r="S42" s="254" t="s">
        <v>133</v>
      </c>
      <c r="T42" s="310"/>
      <c r="U42" s="259">
        <v>935000</v>
      </c>
      <c r="V42" s="259">
        <v>935000</v>
      </c>
      <c r="W42" s="301">
        <v>0</v>
      </c>
      <c r="X42" s="301">
        <v>0</v>
      </c>
      <c r="Y42" s="304">
        <v>0</v>
      </c>
      <c r="Z42" s="304">
        <v>0</v>
      </c>
      <c r="AA42" s="304">
        <v>0</v>
      </c>
      <c r="AB42" s="259">
        <v>165000</v>
      </c>
      <c r="AC42" s="254" t="s">
        <v>88</v>
      </c>
      <c r="AD42" s="268">
        <v>0</v>
      </c>
      <c r="AE42" s="259">
        <v>935000</v>
      </c>
      <c r="AF42" s="283">
        <v>0</v>
      </c>
      <c r="AG42" s="283">
        <v>0</v>
      </c>
      <c r="AH42" s="291"/>
      <c r="AI42" s="296"/>
      <c r="AJ42" s="308"/>
    </row>
    <row r="43" spans="2:36" ht="45" x14ac:dyDescent="0.25">
      <c r="B43" s="255"/>
      <c r="C43" s="255"/>
      <c r="D43" s="255"/>
      <c r="E43" s="255"/>
      <c r="F43" s="290"/>
      <c r="G43" s="290"/>
      <c r="H43" s="290"/>
      <c r="I43" s="290"/>
      <c r="J43" s="241" t="s">
        <v>380</v>
      </c>
      <c r="K43" s="238" t="s">
        <v>402</v>
      </c>
      <c r="L43" s="233" t="s">
        <v>91</v>
      </c>
      <c r="M43" s="240">
        <v>500</v>
      </c>
      <c r="N43" s="255"/>
      <c r="O43" s="255"/>
      <c r="P43" s="255"/>
      <c r="Q43" s="255"/>
      <c r="R43" s="255"/>
      <c r="S43" s="255"/>
      <c r="T43" s="310"/>
      <c r="U43" s="259"/>
      <c r="V43" s="259"/>
      <c r="W43" s="302"/>
      <c r="X43" s="302"/>
      <c r="Y43" s="305"/>
      <c r="Z43" s="305"/>
      <c r="AA43" s="305"/>
      <c r="AB43" s="259"/>
      <c r="AC43" s="255"/>
      <c r="AD43" s="269"/>
      <c r="AE43" s="259"/>
      <c r="AF43" s="293"/>
      <c r="AG43" s="293"/>
      <c r="AH43" s="291"/>
      <c r="AI43" s="296"/>
      <c r="AJ43" s="308"/>
    </row>
    <row r="44" spans="2:36" ht="22.5" x14ac:dyDescent="0.25">
      <c r="B44" s="255"/>
      <c r="C44" s="255"/>
      <c r="D44" s="255"/>
      <c r="E44" s="255"/>
      <c r="F44" s="290"/>
      <c r="G44" s="290"/>
      <c r="H44" s="290"/>
      <c r="I44" s="290"/>
      <c r="J44" s="241" t="s">
        <v>384</v>
      </c>
      <c r="K44" s="238" t="s">
        <v>369</v>
      </c>
      <c r="L44" s="233" t="s">
        <v>370</v>
      </c>
      <c r="M44" s="240">
        <v>1</v>
      </c>
      <c r="N44" s="255"/>
      <c r="O44" s="255"/>
      <c r="P44" s="255"/>
      <c r="Q44" s="255"/>
      <c r="R44" s="255"/>
      <c r="S44" s="255"/>
      <c r="T44" s="310"/>
      <c r="U44" s="259"/>
      <c r="V44" s="259"/>
      <c r="W44" s="302"/>
      <c r="X44" s="302"/>
      <c r="Y44" s="305"/>
      <c r="Z44" s="305"/>
      <c r="AA44" s="305"/>
      <c r="AB44" s="259"/>
      <c r="AC44" s="255"/>
      <c r="AD44" s="269"/>
      <c r="AE44" s="259"/>
      <c r="AF44" s="293"/>
      <c r="AG44" s="293"/>
      <c r="AH44" s="291"/>
      <c r="AI44" s="296"/>
      <c r="AJ44" s="308"/>
    </row>
    <row r="45" spans="2:36" ht="33.75" x14ac:dyDescent="0.25">
      <c r="B45" s="255"/>
      <c r="C45" s="255"/>
      <c r="D45" s="255"/>
      <c r="E45" s="255"/>
      <c r="F45" s="290"/>
      <c r="G45" s="290"/>
      <c r="H45" s="290"/>
      <c r="I45" s="290"/>
      <c r="J45" s="241" t="s">
        <v>375</v>
      </c>
      <c r="K45" s="238" t="s">
        <v>376</v>
      </c>
      <c r="L45" s="233" t="s">
        <v>377</v>
      </c>
      <c r="M45" s="240">
        <v>46250</v>
      </c>
      <c r="N45" s="255"/>
      <c r="O45" s="255"/>
      <c r="P45" s="255"/>
      <c r="Q45" s="255"/>
      <c r="R45" s="255"/>
      <c r="S45" s="255"/>
      <c r="T45" s="310"/>
      <c r="U45" s="259"/>
      <c r="V45" s="259"/>
      <c r="W45" s="302"/>
      <c r="X45" s="302"/>
      <c r="Y45" s="305"/>
      <c r="Z45" s="305"/>
      <c r="AA45" s="305"/>
      <c r="AB45" s="259"/>
      <c r="AC45" s="255"/>
      <c r="AD45" s="269"/>
      <c r="AE45" s="259"/>
      <c r="AF45" s="293"/>
      <c r="AG45" s="293"/>
      <c r="AH45" s="291"/>
      <c r="AI45" s="296"/>
      <c r="AJ45" s="308"/>
    </row>
    <row r="46" spans="2:36" ht="56.25" customHeight="1" x14ac:dyDescent="0.25">
      <c r="B46" s="255"/>
      <c r="C46" s="255"/>
      <c r="D46" s="255"/>
      <c r="E46" s="255"/>
      <c r="F46" s="289"/>
      <c r="G46" s="289"/>
      <c r="H46" s="289"/>
      <c r="I46" s="289"/>
      <c r="J46" s="241" t="s">
        <v>381</v>
      </c>
      <c r="K46" s="238" t="s">
        <v>274</v>
      </c>
      <c r="L46" s="233" t="s">
        <v>382</v>
      </c>
      <c r="M46" s="233">
        <v>0.5</v>
      </c>
      <c r="N46" s="256"/>
      <c r="O46" s="256"/>
      <c r="P46" s="256"/>
      <c r="Q46" s="256"/>
      <c r="R46" s="256"/>
      <c r="S46" s="256"/>
      <c r="T46" s="310"/>
      <c r="U46" s="259"/>
      <c r="V46" s="259"/>
      <c r="W46" s="303"/>
      <c r="X46" s="303"/>
      <c r="Y46" s="306"/>
      <c r="Z46" s="306"/>
      <c r="AA46" s="306"/>
      <c r="AB46" s="259"/>
      <c r="AC46" s="256"/>
      <c r="AD46" s="270"/>
      <c r="AE46" s="259"/>
      <c r="AF46" s="284"/>
      <c r="AG46" s="284"/>
      <c r="AH46" s="291"/>
      <c r="AI46" s="296"/>
      <c r="AJ46" s="308"/>
    </row>
    <row r="47" spans="2:36" ht="67.5" x14ac:dyDescent="0.25">
      <c r="B47" s="255"/>
      <c r="C47" s="255"/>
      <c r="D47" s="255"/>
      <c r="E47" s="255"/>
      <c r="F47" s="288" t="s">
        <v>405</v>
      </c>
      <c r="G47" s="288" t="s">
        <v>374</v>
      </c>
      <c r="H47" s="288" t="s">
        <v>80</v>
      </c>
      <c r="I47" s="288" t="s">
        <v>80</v>
      </c>
      <c r="J47" s="241" t="s">
        <v>379</v>
      </c>
      <c r="K47" s="238" t="s">
        <v>365</v>
      </c>
      <c r="L47" s="233" t="s">
        <v>366</v>
      </c>
      <c r="M47" s="234">
        <v>4.0199999999999996</v>
      </c>
      <c r="N47" s="254" t="s">
        <v>120</v>
      </c>
      <c r="O47" s="254" t="s">
        <v>95</v>
      </c>
      <c r="P47" s="254" t="s">
        <v>367</v>
      </c>
      <c r="Q47" s="254" t="s">
        <v>86</v>
      </c>
      <c r="R47" s="254" t="s">
        <v>87</v>
      </c>
      <c r="S47" s="254" t="s">
        <v>133</v>
      </c>
      <c r="T47" s="310"/>
      <c r="U47" s="268">
        <v>5720001.0499999998</v>
      </c>
      <c r="V47" s="268">
        <f>U47</f>
        <v>5720001.0499999998</v>
      </c>
      <c r="W47" s="268">
        <v>0</v>
      </c>
      <c r="X47" s="268">
        <v>0</v>
      </c>
      <c r="Y47" s="283">
        <v>0</v>
      </c>
      <c r="Z47" s="283">
        <v>0</v>
      </c>
      <c r="AA47" s="283">
        <v>0</v>
      </c>
      <c r="AB47" s="268">
        <v>1009411.95</v>
      </c>
      <c r="AC47" s="254" t="s">
        <v>88</v>
      </c>
      <c r="AD47" s="268">
        <v>0</v>
      </c>
      <c r="AE47" s="268">
        <f>SUM(U47)</f>
        <v>5720001.0499999998</v>
      </c>
      <c r="AF47" s="283">
        <v>0</v>
      </c>
      <c r="AG47" s="283">
        <v>0</v>
      </c>
      <c r="AH47" s="291"/>
      <c r="AI47" s="296"/>
      <c r="AJ47" s="308"/>
    </row>
    <row r="48" spans="2:36" ht="45" x14ac:dyDescent="0.25">
      <c r="B48" s="255"/>
      <c r="C48" s="255"/>
      <c r="D48" s="255"/>
      <c r="E48" s="255"/>
      <c r="F48" s="290"/>
      <c r="G48" s="290"/>
      <c r="H48" s="290"/>
      <c r="I48" s="290"/>
      <c r="J48" s="241" t="s">
        <v>380</v>
      </c>
      <c r="K48" s="238" t="s">
        <v>402</v>
      </c>
      <c r="L48" s="233" t="s">
        <v>91</v>
      </c>
      <c r="M48" s="233">
        <v>5400</v>
      </c>
      <c r="N48" s="255"/>
      <c r="O48" s="255"/>
      <c r="P48" s="255"/>
      <c r="Q48" s="255"/>
      <c r="R48" s="255"/>
      <c r="S48" s="255"/>
      <c r="T48" s="310"/>
      <c r="U48" s="269"/>
      <c r="V48" s="269"/>
      <c r="W48" s="269"/>
      <c r="X48" s="269"/>
      <c r="Y48" s="293"/>
      <c r="Z48" s="293"/>
      <c r="AA48" s="293"/>
      <c r="AB48" s="269"/>
      <c r="AC48" s="255"/>
      <c r="AD48" s="269"/>
      <c r="AE48" s="269"/>
      <c r="AF48" s="293"/>
      <c r="AG48" s="293"/>
      <c r="AH48" s="291"/>
      <c r="AI48" s="296"/>
      <c r="AJ48" s="308"/>
    </row>
    <row r="49" spans="2:36" ht="22.5" x14ac:dyDescent="0.25">
      <c r="B49" s="255"/>
      <c r="C49" s="255"/>
      <c r="D49" s="255"/>
      <c r="E49" s="255"/>
      <c r="F49" s="290"/>
      <c r="G49" s="290"/>
      <c r="H49" s="290"/>
      <c r="I49" s="290"/>
      <c r="J49" s="241" t="s">
        <v>384</v>
      </c>
      <c r="K49" s="238" t="s">
        <v>369</v>
      </c>
      <c r="L49" s="233" t="s">
        <v>370</v>
      </c>
      <c r="M49" s="233">
        <v>1</v>
      </c>
      <c r="N49" s="255"/>
      <c r="O49" s="255"/>
      <c r="P49" s="255"/>
      <c r="Q49" s="255"/>
      <c r="R49" s="255"/>
      <c r="S49" s="255"/>
      <c r="T49" s="310"/>
      <c r="U49" s="269"/>
      <c r="V49" s="269"/>
      <c r="W49" s="269"/>
      <c r="X49" s="269"/>
      <c r="Y49" s="293"/>
      <c r="Z49" s="293"/>
      <c r="AA49" s="293"/>
      <c r="AB49" s="269"/>
      <c r="AC49" s="255"/>
      <c r="AD49" s="269"/>
      <c r="AE49" s="269"/>
      <c r="AF49" s="293"/>
      <c r="AG49" s="293"/>
      <c r="AH49" s="291"/>
      <c r="AI49" s="296"/>
      <c r="AJ49" s="308"/>
    </row>
    <row r="50" spans="2:36" ht="33.75" x14ac:dyDescent="0.25">
      <c r="B50" s="255"/>
      <c r="C50" s="255"/>
      <c r="D50" s="255"/>
      <c r="E50" s="255"/>
      <c r="F50" s="290"/>
      <c r="G50" s="290"/>
      <c r="H50" s="290"/>
      <c r="I50" s="290"/>
      <c r="J50" s="241" t="s">
        <v>375</v>
      </c>
      <c r="K50" s="238" t="s">
        <v>376</v>
      </c>
      <c r="L50" s="233" t="s">
        <v>377</v>
      </c>
      <c r="M50" s="240">
        <v>40200</v>
      </c>
      <c r="N50" s="255"/>
      <c r="O50" s="255"/>
      <c r="P50" s="255"/>
      <c r="Q50" s="255"/>
      <c r="R50" s="255"/>
      <c r="S50" s="255"/>
      <c r="T50" s="310"/>
      <c r="U50" s="269"/>
      <c r="V50" s="269"/>
      <c r="W50" s="269"/>
      <c r="X50" s="269"/>
      <c r="Y50" s="293"/>
      <c r="Z50" s="293"/>
      <c r="AA50" s="293"/>
      <c r="AB50" s="269"/>
      <c r="AC50" s="255"/>
      <c r="AD50" s="269"/>
      <c r="AE50" s="269"/>
      <c r="AF50" s="293"/>
      <c r="AG50" s="293"/>
      <c r="AH50" s="291"/>
      <c r="AI50" s="296"/>
      <c r="AJ50" s="308"/>
    </row>
    <row r="51" spans="2:36" ht="56.25" customHeight="1" x14ac:dyDescent="0.25">
      <c r="B51" s="256"/>
      <c r="C51" s="256"/>
      <c r="D51" s="256"/>
      <c r="E51" s="256"/>
      <c r="F51" s="289"/>
      <c r="G51" s="289"/>
      <c r="H51" s="289"/>
      <c r="I51" s="289"/>
      <c r="J51" s="241" t="s">
        <v>381</v>
      </c>
      <c r="K51" s="238" t="s">
        <v>274</v>
      </c>
      <c r="L51" s="233" t="s">
        <v>382</v>
      </c>
      <c r="M51" s="233">
        <v>13.48</v>
      </c>
      <c r="N51" s="256"/>
      <c r="O51" s="256"/>
      <c r="P51" s="256"/>
      <c r="Q51" s="256"/>
      <c r="R51" s="256"/>
      <c r="S51" s="256"/>
      <c r="T51" s="300"/>
      <c r="U51" s="270"/>
      <c r="V51" s="270"/>
      <c r="W51" s="270"/>
      <c r="X51" s="270"/>
      <c r="Y51" s="284"/>
      <c r="Z51" s="284"/>
      <c r="AA51" s="284"/>
      <c r="AB51" s="270"/>
      <c r="AC51" s="256"/>
      <c r="AD51" s="270"/>
      <c r="AE51" s="270"/>
      <c r="AF51" s="284"/>
      <c r="AG51" s="284"/>
      <c r="AH51" s="282"/>
      <c r="AI51" s="296"/>
      <c r="AJ51" s="309"/>
    </row>
    <row r="52" spans="2:36" ht="67.5" x14ac:dyDescent="0.25">
      <c r="B52" s="255" t="s">
        <v>406</v>
      </c>
      <c r="C52" s="255" t="s">
        <v>407</v>
      </c>
      <c r="D52" s="255" t="s">
        <v>360</v>
      </c>
      <c r="E52" s="255" t="s">
        <v>361</v>
      </c>
      <c r="F52" s="288" t="s">
        <v>552</v>
      </c>
      <c r="G52" s="288" t="s">
        <v>374</v>
      </c>
      <c r="H52" s="288" t="s">
        <v>80</v>
      </c>
      <c r="I52" s="288" t="s">
        <v>80</v>
      </c>
      <c r="J52" s="241" t="s">
        <v>379</v>
      </c>
      <c r="K52" s="238" t="s">
        <v>365</v>
      </c>
      <c r="L52" s="233" t="s">
        <v>366</v>
      </c>
      <c r="M52" s="234">
        <v>4.1399999999999997</v>
      </c>
      <c r="N52" s="254" t="s">
        <v>120</v>
      </c>
      <c r="O52" s="254" t="s">
        <v>107</v>
      </c>
      <c r="P52" s="254" t="s">
        <v>367</v>
      </c>
      <c r="Q52" s="254" t="s">
        <v>86</v>
      </c>
      <c r="R52" s="254" t="s">
        <v>87</v>
      </c>
      <c r="S52" s="254" t="s">
        <v>133</v>
      </c>
      <c r="T52" s="294">
        <f>U52</f>
        <v>375700</v>
      </c>
      <c r="U52" s="268">
        <v>375700</v>
      </c>
      <c r="V52" s="268">
        <v>375700</v>
      </c>
      <c r="W52" s="268">
        <v>0</v>
      </c>
      <c r="X52" s="268">
        <v>0</v>
      </c>
      <c r="Y52" s="283">
        <v>0</v>
      </c>
      <c r="Z52" s="283">
        <v>0</v>
      </c>
      <c r="AA52" s="283">
        <v>0</v>
      </c>
      <c r="AB52" s="268">
        <v>66300</v>
      </c>
      <c r="AC52" s="254" t="s">
        <v>88</v>
      </c>
      <c r="AD52" s="268">
        <v>0</v>
      </c>
      <c r="AE52" s="268">
        <f>+U52</f>
        <v>375700</v>
      </c>
      <c r="AF52" s="283">
        <v>0</v>
      </c>
      <c r="AG52" s="283">
        <v>0</v>
      </c>
      <c r="AH52" s="291" t="s">
        <v>409</v>
      </c>
      <c r="AI52" s="291" t="s">
        <v>410</v>
      </c>
      <c r="AJ52" s="298">
        <v>45635</v>
      </c>
    </row>
    <row r="53" spans="2:36" ht="22.5" x14ac:dyDescent="0.25">
      <c r="B53" s="255"/>
      <c r="C53" s="255"/>
      <c r="D53" s="255"/>
      <c r="E53" s="255"/>
      <c r="F53" s="290"/>
      <c r="G53" s="290"/>
      <c r="H53" s="290"/>
      <c r="I53" s="290"/>
      <c r="J53" s="241" t="s">
        <v>384</v>
      </c>
      <c r="K53" s="238" t="s">
        <v>369</v>
      </c>
      <c r="L53" s="233" t="s">
        <v>370</v>
      </c>
      <c r="M53" s="233">
        <v>1</v>
      </c>
      <c r="N53" s="255"/>
      <c r="O53" s="255"/>
      <c r="P53" s="255"/>
      <c r="Q53" s="255"/>
      <c r="R53" s="255"/>
      <c r="S53" s="255"/>
      <c r="T53" s="294"/>
      <c r="U53" s="269"/>
      <c r="V53" s="269"/>
      <c r="W53" s="269"/>
      <c r="X53" s="269"/>
      <c r="Y53" s="293"/>
      <c r="Z53" s="293"/>
      <c r="AA53" s="293"/>
      <c r="AB53" s="269"/>
      <c r="AC53" s="255"/>
      <c r="AD53" s="269"/>
      <c r="AE53" s="269"/>
      <c r="AF53" s="293"/>
      <c r="AG53" s="293"/>
      <c r="AH53" s="291"/>
      <c r="AI53" s="291"/>
      <c r="AJ53" s="298"/>
    </row>
    <row r="54" spans="2:36" ht="33.75" x14ac:dyDescent="0.25">
      <c r="B54" s="255"/>
      <c r="C54" s="255"/>
      <c r="D54" s="255"/>
      <c r="E54" s="255"/>
      <c r="F54" s="289"/>
      <c r="G54" s="289"/>
      <c r="H54" s="289"/>
      <c r="I54" s="289"/>
      <c r="J54" s="241" t="s">
        <v>375</v>
      </c>
      <c r="K54" s="238" t="s">
        <v>376</v>
      </c>
      <c r="L54" s="233" t="s">
        <v>377</v>
      </c>
      <c r="M54" s="240">
        <v>41434</v>
      </c>
      <c r="N54" s="256"/>
      <c r="O54" s="256"/>
      <c r="P54" s="256"/>
      <c r="Q54" s="256"/>
      <c r="R54" s="256"/>
      <c r="S54" s="256"/>
      <c r="T54" s="294"/>
      <c r="U54" s="270"/>
      <c r="V54" s="270"/>
      <c r="W54" s="270"/>
      <c r="X54" s="270"/>
      <c r="Y54" s="284"/>
      <c r="Z54" s="284"/>
      <c r="AA54" s="284"/>
      <c r="AB54" s="270"/>
      <c r="AC54" s="256"/>
      <c r="AD54" s="270"/>
      <c r="AE54" s="270"/>
      <c r="AF54" s="284"/>
      <c r="AG54" s="284"/>
      <c r="AH54" s="291"/>
      <c r="AI54" s="291"/>
      <c r="AJ54" s="298"/>
    </row>
    <row r="55" spans="2:36" ht="33.75" x14ac:dyDescent="0.25">
      <c r="B55" s="254" t="s">
        <v>411</v>
      </c>
      <c r="C55" s="254" t="s">
        <v>412</v>
      </c>
      <c r="D55" s="254" t="s">
        <v>550</v>
      </c>
      <c r="E55" s="254" t="s">
        <v>388</v>
      </c>
      <c r="F55" s="288" t="s">
        <v>646</v>
      </c>
      <c r="G55" s="288" t="s">
        <v>374</v>
      </c>
      <c r="H55" s="288" t="s">
        <v>80</v>
      </c>
      <c r="I55" s="288" t="s">
        <v>80</v>
      </c>
      <c r="J55" s="241" t="s">
        <v>390</v>
      </c>
      <c r="K55" s="238" t="s">
        <v>391</v>
      </c>
      <c r="L55" s="233" t="s">
        <v>392</v>
      </c>
      <c r="M55" s="233">
        <v>200</v>
      </c>
      <c r="N55" s="254" t="s">
        <v>120</v>
      </c>
      <c r="O55" s="254" t="s">
        <v>107</v>
      </c>
      <c r="P55" s="254" t="s">
        <v>367</v>
      </c>
      <c r="Q55" s="254" t="s">
        <v>86</v>
      </c>
      <c r="R55" s="254" t="s">
        <v>87</v>
      </c>
      <c r="S55" s="254" t="s">
        <v>133</v>
      </c>
      <c r="T55" s="299">
        <v>142200</v>
      </c>
      <c r="U55" s="268">
        <v>142200</v>
      </c>
      <c r="V55" s="268">
        <v>142200</v>
      </c>
      <c r="W55" s="268">
        <v>0</v>
      </c>
      <c r="X55" s="268">
        <v>0</v>
      </c>
      <c r="Y55" s="283">
        <v>0</v>
      </c>
      <c r="Z55" s="283">
        <v>0</v>
      </c>
      <c r="AA55" s="283">
        <v>0</v>
      </c>
      <c r="AB55" s="268">
        <v>25100</v>
      </c>
      <c r="AC55" s="254" t="s">
        <v>88</v>
      </c>
      <c r="AD55" s="268">
        <v>0</v>
      </c>
      <c r="AE55" s="268">
        <v>142200</v>
      </c>
      <c r="AF55" s="283">
        <v>0</v>
      </c>
      <c r="AG55" s="283">
        <v>0</v>
      </c>
      <c r="AH55" s="281" t="s">
        <v>409</v>
      </c>
      <c r="AI55" s="281" t="s">
        <v>410</v>
      </c>
      <c r="AJ55" s="298">
        <v>45635</v>
      </c>
    </row>
    <row r="56" spans="2:36" ht="71.099999999999994" customHeight="1" x14ac:dyDescent="0.25">
      <c r="B56" s="256"/>
      <c r="C56" s="256"/>
      <c r="D56" s="256"/>
      <c r="E56" s="256"/>
      <c r="F56" s="289"/>
      <c r="G56" s="289"/>
      <c r="H56" s="289"/>
      <c r="I56" s="289"/>
      <c r="J56" s="241" t="s">
        <v>384</v>
      </c>
      <c r="K56" s="238" t="s">
        <v>369</v>
      </c>
      <c r="L56" s="233" t="s">
        <v>370</v>
      </c>
      <c r="M56" s="233">
        <v>1</v>
      </c>
      <c r="N56" s="256"/>
      <c r="O56" s="256"/>
      <c r="P56" s="256"/>
      <c r="Q56" s="256"/>
      <c r="R56" s="256"/>
      <c r="S56" s="256"/>
      <c r="T56" s="300"/>
      <c r="U56" s="270"/>
      <c r="V56" s="270"/>
      <c r="W56" s="270"/>
      <c r="X56" s="270"/>
      <c r="Y56" s="284"/>
      <c r="Z56" s="284"/>
      <c r="AA56" s="284"/>
      <c r="AB56" s="270"/>
      <c r="AC56" s="256"/>
      <c r="AD56" s="270"/>
      <c r="AE56" s="270"/>
      <c r="AF56" s="284"/>
      <c r="AG56" s="284"/>
      <c r="AH56" s="282"/>
      <c r="AI56" s="282"/>
      <c r="AJ56" s="298"/>
    </row>
    <row r="57" spans="2:36" ht="67.5" x14ac:dyDescent="0.25">
      <c r="B57" s="254" t="s">
        <v>413</v>
      </c>
      <c r="C57" s="254" t="s">
        <v>414</v>
      </c>
      <c r="D57" s="254" t="s">
        <v>360</v>
      </c>
      <c r="E57" s="254" t="s">
        <v>361</v>
      </c>
      <c r="F57" s="288" t="s">
        <v>555</v>
      </c>
      <c r="G57" s="288" t="s">
        <v>374</v>
      </c>
      <c r="H57" s="288" t="s">
        <v>80</v>
      </c>
      <c r="I57" s="288" t="s">
        <v>80</v>
      </c>
      <c r="J57" s="241" t="s">
        <v>379</v>
      </c>
      <c r="K57" s="238" t="s">
        <v>365</v>
      </c>
      <c r="L57" s="233" t="s">
        <v>366</v>
      </c>
      <c r="M57" s="234">
        <v>3.79</v>
      </c>
      <c r="N57" s="254" t="s">
        <v>120</v>
      </c>
      <c r="O57" s="254" t="s">
        <v>107</v>
      </c>
      <c r="P57" s="254" t="s">
        <v>367</v>
      </c>
      <c r="Q57" s="254" t="s">
        <v>86</v>
      </c>
      <c r="R57" s="254" t="s">
        <v>87</v>
      </c>
      <c r="S57" s="254" t="s">
        <v>133</v>
      </c>
      <c r="T57" s="275">
        <f>+U57</f>
        <v>179350</v>
      </c>
      <c r="U57" s="268">
        <v>179350</v>
      </c>
      <c r="V57" s="268">
        <v>179350</v>
      </c>
      <c r="W57" s="268">
        <v>0</v>
      </c>
      <c r="X57" s="268">
        <v>0</v>
      </c>
      <c r="Y57" s="283">
        <v>0</v>
      </c>
      <c r="Z57" s="283">
        <v>0</v>
      </c>
      <c r="AA57" s="283">
        <v>0</v>
      </c>
      <c r="AB57" s="268">
        <v>31650</v>
      </c>
      <c r="AC57" s="254" t="s">
        <v>88</v>
      </c>
      <c r="AD57" s="268">
        <v>0</v>
      </c>
      <c r="AE57" s="268">
        <v>179350</v>
      </c>
      <c r="AF57" s="283">
        <v>0</v>
      </c>
      <c r="AG57" s="283">
        <v>0</v>
      </c>
      <c r="AH57" s="281" t="s">
        <v>302</v>
      </c>
      <c r="AI57" s="281" t="s">
        <v>303</v>
      </c>
      <c r="AJ57" s="298">
        <v>45726</v>
      </c>
    </row>
    <row r="58" spans="2:36" ht="22.5" x14ac:dyDescent="0.25">
      <c r="B58" s="255"/>
      <c r="C58" s="255"/>
      <c r="D58" s="255"/>
      <c r="E58" s="255"/>
      <c r="F58" s="290"/>
      <c r="G58" s="290"/>
      <c r="H58" s="290"/>
      <c r="I58" s="290"/>
      <c r="J58" s="241" t="s">
        <v>384</v>
      </c>
      <c r="K58" s="238" t="s">
        <v>369</v>
      </c>
      <c r="L58" s="233" t="s">
        <v>370</v>
      </c>
      <c r="M58" s="233">
        <v>1</v>
      </c>
      <c r="N58" s="255"/>
      <c r="O58" s="255"/>
      <c r="P58" s="255"/>
      <c r="Q58" s="255"/>
      <c r="R58" s="255"/>
      <c r="S58" s="255"/>
      <c r="T58" s="294"/>
      <c r="U58" s="269"/>
      <c r="V58" s="269"/>
      <c r="W58" s="269"/>
      <c r="X58" s="269"/>
      <c r="Y58" s="293"/>
      <c r="Z58" s="293"/>
      <c r="AA58" s="293"/>
      <c r="AB58" s="269"/>
      <c r="AC58" s="255"/>
      <c r="AD58" s="269"/>
      <c r="AE58" s="269"/>
      <c r="AF58" s="293"/>
      <c r="AG58" s="293"/>
      <c r="AH58" s="291"/>
      <c r="AI58" s="291"/>
      <c r="AJ58" s="298"/>
    </row>
    <row r="59" spans="2:36" ht="33.75" x14ac:dyDescent="0.25">
      <c r="B59" s="256"/>
      <c r="C59" s="256"/>
      <c r="D59" s="256"/>
      <c r="E59" s="256"/>
      <c r="F59" s="289"/>
      <c r="G59" s="289"/>
      <c r="H59" s="289"/>
      <c r="I59" s="289"/>
      <c r="J59" s="241" t="s">
        <v>375</v>
      </c>
      <c r="K59" s="238" t="s">
        <v>376</v>
      </c>
      <c r="L59" s="233" t="s">
        <v>377</v>
      </c>
      <c r="M59" s="240">
        <v>37895</v>
      </c>
      <c r="N59" s="256"/>
      <c r="O59" s="256"/>
      <c r="P59" s="256"/>
      <c r="Q59" s="256"/>
      <c r="R59" s="256"/>
      <c r="S59" s="256"/>
      <c r="T59" s="287"/>
      <c r="U59" s="270"/>
      <c r="V59" s="270"/>
      <c r="W59" s="270"/>
      <c r="X59" s="270"/>
      <c r="Y59" s="284"/>
      <c r="Z59" s="284"/>
      <c r="AA59" s="284"/>
      <c r="AB59" s="270"/>
      <c r="AC59" s="256"/>
      <c r="AD59" s="270"/>
      <c r="AE59" s="270"/>
      <c r="AF59" s="284"/>
      <c r="AG59" s="284"/>
      <c r="AH59" s="282"/>
      <c r="AI59" s="282"/>
      <c r="AJ59" s="298"/>
    </row>
    <row r="60" spans="2:36" ht="67.5" x14ac:dyDescent="0.25">
      <c r="B60" s="254" t="s">
        <v>415</v>
      </c>
      <c r="C60" s="254" t="s">
        <v>556</v>
      </c>
      <c r="D60" s="254" t="s">
        <v>360</v>
      </c>
      <c r="E60" s="254" t="s">
        <v>361</v>
      </c>
      <c r="F60" s="288" t="s">
        <v>557</v>
      </c>
      <c r="G60" s="288" t="s">
        <v>374</v>
      </c>
      <c r="H60" s="288" t="s">
        <v>80</v>
      </c>
      <c r="I60" s="288" t="s">
        <v>80</v>
      </c>
      <c r="J60" s="241" t="s">
        <v>379</v>
      </c>
      <c r="K60" s="238" t="s">
        <v>365</v>
      </c>
      <c r="L60" s="233" t="s">
        <v>366</v>
      </c>
      <c r="M60" s="234">
        <v>0.74</v>
      </c>
      <c r="N60" s="254" t="s">
        <v>120</v>
      </c>
      <c r="O60" s="254" t="s">
        <v>107</v>
      </c>
      <c r="P60" s="254" t="s">
        <v>367</v>
      </c>
      <c r="Q60" s="254" t="s">
        <v>86</v>
      </c>
      <c r="R60" s="254" t="s">
        <v>87</v>
      </c>
      <c r="S60" s="254" t="s">
        <v>133</v>
      </c>
      <c r="T60" s="275">
        <v>876180</v>
      </c>
      <c r="U60" s="268">
        <v>876180</v>
      </c>
      <c r="V60" s="268">
        <v>876180</v>
      </c>
      <c r="W60" s="268">
        <v>0</v>
      </c>
      <c r="X60" s="268">
        <v>0</v>
      </c>
      <c r="Y60" s="283">
        <v>0</v>
      </c>
      <c r="Z60" s="283">
        <v>0</v>
      </c>
      <c r="AA60" s="283">
        <v>0</v>
      </c>
      <c r="AB60" s="268">
        <v>154620</v>
      </c>
      <c r="AC60" s="254" t="s">
        <v>88</v>
      </c>
      <c r="AD60" s="268">
        <v>0</v>
      </c>
      <c r="AE60" s="268">
        <v>876180</v>
      </c>
      <c r="AF60" s="283">
        <v>0</v>
      </c>
      <c r="AG60" s="283">
        <v>0</v>
      </c>
      <c r="AH60" s="296" t="s">
        <v>416</v>
      </c>
      <c r="AI60" s="296" t="s">
        <v>417</v>
      </c>
      <c r="AJ60" s="265">
        <v>45908</v>
      </c>
    </row>
    <row r="61" spans="2:36" ht="22.5" x14ac:dyDescent="0.25">
      <c r="B61" s="255"/>
      <c r="C61" s="255"/>
      <c r="D61" s="255"/>
      <c r="E61" s="255"/>
      <c r="F61" s="290"/>
      <c r="G61" s="290"/>
      <c r="H61" s="290"/>
      <c r="I61" s="290"/>
      <c r="J61" s="241" t="s">
        <v>384</v>
      </c>
      <c r="K61" s="238" t="s">
        <v>369</v>
      </c>
      <c r="L61" s="233" t="s">
        <v>370</v>
      </c>
      <c r="M61" s="233">
        <v>1</v>
      </c>
      <c r="N61" s="255"/>
      <c r="O61" s="255"/>
      <c r="P61" s="255"/>
      <c r="Q61" s="255"/>
      <c r="R61" s="255"/>
      <c r="S61" s="255"/>
      <c r="T61" s="294"/>
      <c r="U61" s="269"/>
      <c r="V61" s="269"/>
      <c r="W61" s="269"/>
      <c r="X61" s="269"/>
      <c r="Y61" s="293"/>
      <c r="Z61" s="293"/>
      <c r="AA61" s="293"/>
      <c r="AB61" s="269"/>
      <c r="AC61" s="255"/>
      <c r="AD61" s="269"/>
      <c r="AE61" s="269"/>
      <c r="AF61" s="293"/>
      <c r="AG61" s="293"/>
      <c r="AH61" s="296"/>
      <c r="AI61" s="296"/>
      <c r="AJ61" s="266"/>
    </row>
    <row r="62" spans="2:36" ht="33.75" x14ac:dyDescent="0.25">
      <c r="B62" s="255"/>
      <c r="C62" s="255"/>
      <c r="D62" s="255"/>
      <c r="E62" s="255"/>
      <c r="F62" s="289"/>
      <c r="G62" s="290"/>
      <c r="H62" s="290"/>
      <c r="I62" s="290"/>
      <c r="J62" s="241" t="s">
        <v>375</v>
      </c>
      <c r="K62" s="238" t="s">
        <v>376</v>
      </c>
      <c r="L62" s="233" t="s">
        <v>377</v>
      </c>
      <c r="M62" s="240">
        <v>7479</v>
      </c>
      <c r="N62" s="255"/>
      <c r="O62" s="255"/>
      <c r="P62" s="255"/>
      <c r="Q62" s="255"/>
      <c r="R62" s="255"/>
      <c r="S62" s="255"/>
      <c r="T62" s="287"/>
      <c r="U62" s="270"/>
      <c r="V62" s="270"/>
      <c r="W62" s="269"/>
      <c r="X62" s="269"/>
      <c r="Y62" s="293"/>
      <c r="Z62" s="293"/>
      <c r="AA62" s="293"/>
      <c r="AB62" s="270"/>
      <c r="AC62" s="255"/>
      <c r="AD62" s="269"/>
      <c r="AE62" s="270"/>
      <c r="AF62" s="293"/>
      <c r="AG62" s="293"/>
      <c r="AH62" s="296"/>
      <c r="AI62" s="296"/>
      <c r="AJ62" s="266"/>
    </row>
    <row r="63" spans="2:36" ht="22.5" x14ac:dyDescent="0.25">
      <c r="B63" s="255"/>
      <c r="C63" s="255"/>
      <c r="D63" s="263" t="s">
        <v>558</v>
      </c>
      <c r="E63" s="255"/>
      <c r="F63" s="297" t="s">
        <v>559</v>
      </c>
      <c r="G63" s="297" t="s">
        <v>560</v>
      </c>
      <c r="H63" s="290"/>
      <c r="I63" s="290"/>
      <c r="J63" s="241" t="s">
        <v>384</v>
      </c>
      <c r="K63" s="238" t="s">
        <v>369</v>
      </c>
      <c r="L63" s="233" t="s">
        <v>370</v>
      </c>
      <c r="M63" s="232">
        <v>0</v>
      </c>
      <c r="N63" s="255"/>
      <c r="O63" s="255"/>
      <c r="P63" s="255"/>
      <c r="Q63" s="255"/>
      <c r="R63" s="255"/>
      <c r="S63" s="255"/>
      <c r="T63" s="294">
        <v>1849013</v>
      </c>
      <c r="U63" s="268">
        <v>1849013</v>
      </c>
      <c r="V63" s="268">
        <v>1849013</v>
      </c>
      <c r="W63" s="269"/>
      <c r="X63" s="269"/>
      <c r="Y63" s="293"/>
      <c r="Z63" s="293"/>
      <c r="AA63" s="293"/>
      <c r="AB63" s="268">
        <v>326297</v>
      </c>
      <c r="AC63" s="255"/>
      <c r="AD63" s="269"/>
      <c r="AE63" s="268">
        <v>1849013</v>
      </c>
      <c r="AF63" s="293"/>
      <c r="AG63" s="293"/>
      <c r="AH63" s="296"/>
      <c r="AI63" s="296"/>
      <c r="AJ63" s="266"/>
    </row>
    <row r="64" spans="2:36" ht="38.1" customHeight="1" x14ac:dyDescent="0.25">
      <c r="B64" s="256"/>
      <c r="C64" s="256"/>
      <c r="D64" s="263"/>
      <c r="E64" s="256"/>
      <c r="F64" s="297"/>
      <c r="G64" s="297"/>
      <c r="H64" s="289"/>
      <c r="I64" s="289"/>
      <c r="J64" s="241" t="s">
        <v>561</v>
      </c>
      <c r="K64" s="246" t="s">
        <v>562</v>
      </c>
      <c r="L64" s="246" t="s">
        <v>366</v>
      </c>
      <c r="M64" s="247">
        <v>0.6</v>
      </c>
      <c r="N64" s="256"/>
      <c r="O64" s="256"/>
      <c r="P64" s="256"/>
      <c r="Q64" s="256"/>
      <c r="R64" s="256"/>
      <c r="S64" s="256"/>
      <c r="T64" s="287"/>
      <c r="U64" s="270"/>
      <c r="V64" s="270"/>
      <c r="W64" s="270"/>
      <c r="X64" s="270"/>
      <c r="Y64" s="284"/>
      <c r="Z64" s="284"/>
      <c r="AA64" s="284"/>
      <c r="AB64" s="270"/>
      <c r="AC64" s="256"/>
      <c r="AD64" s="270"/>
      <c r="AE64" s="270"/>
      <c r="AF64" s="284"/>
      <c r="AG64" s="284"/>
      <c r="AH64" s="296"/>
      <c r="AI64" s="296"/>
      <c r="AJ64" s="267"/>
    </row>
    <row r="65" spans="2:36" ht="67.5" x14ac:dyDescent="0.25">
      <c r="B65" s="254" t="s">
        <v>418</v>
      </c>
      <c r="C65" s="254" t="s">
        <v>419</v>
      </c>
      <c r="D65" s="254" t="s">
        <v>360</v>
      </c>
      <c r="E65" s="254" t="s">
        <v>361</v>
      </c>
      <c r="F65" s="288" t="s">
        <v>563</v>
      </c>
      <c r="G65" s="288" t="s">
        <v>374</v>
      </c>
      <c r="H65" s="288" t="s">
        <v>80</v>
      </c>
      <c r="I65" s="288" t="s">
        <v>80</v>
      </c>
      <c r="J65" s="241" t="s">
        <v>379</v>
      </c>
      <c r="K65" s="238" t="s">
        <v>365</v>
      </c>
      <c r="L65" s="233" t="s">
        <v>366</v>
      </c>
      <c r="M65" s="234">
        <v>47.08</v>
      </c>
      <c r="N65" s="254" t="s">
        <v>120</v>
      </c>
      <c r="O65" s="254" t="s">
        <v>98</v>
      </c>
      <c r="P65" s="254" t="s">
        <v>367</v>
      </c>
      <c r="Q65" s="254" t="s">
        <v>86</v>
      </c>
      <c r="R65" s="254" t="s">
        <v>87</v>
      </c>
      <c r="S65" s="254" t="s">
        <v>133</v>
      </c>
      <c r="T65" s="295">
        <v>4578333</v>
      </c>
      <c r="U65" s="259">
        <v>4578333</v>
      </c>
      <c r="V65" s="259">
        <v>4578333</v>
      </c>
      <c r="W65" s="268">
        <v>0</v>
      </c>
      <c r="X65" s="268">
        <v>0</v>
      </c>
      <c r="Y65" s="283">
        <v>0</v>
      </c>
      <c r="Z65" s="283">
        <v>0</v>
      </c>
      <c r="AA65" s="283">
        <v>0</v>
      </c>
      <c r="AB65" s="259">
        <v>807941.12</v>
      </c>
      <c r="AC65" s="254" t="s">
        <v>88</v>
      </c>
      <c r="AD65" s="268">
        <v>0</v>
      </c>
      <c r="AE65" s="259">
        <v>4578333</v>
      </c>
      <c r="AF65" s="283">
        <v>0</v>
      </c>
      <c r="AG65" s="283">
        <v>0</v>
      </c>
      <c r="AH65" s="291" t="s">
        <v>416</v>
      </c>
      <c r="AI65" s="291" t="s">
        <v>417</v>
      </c>
      <c r="AJ65" s="265">
        <v>45910</v>
      </c>
    </row>
    <row r="66" spans="2:36" ht="45" x14ac:dyDescent="0.25">
      <c r="B66" s="255"/>
      <c r="C66" s="255"/>
      <c r="D66" s="255"/>
      <c r="E66" s="255"/>
      <c r="F66" s="290"/>
      <c r="G66" s="290"/>
      <c r="H66" s="290"/>
      <c r="I66" s="290"/>
      <c r="J66" s="241" t="s">
        <v>380</v>
      </c>
      <c r="K66" s="238" t="s">
        <v>402</v>
      </c>
      <c r="L66" s="233" t="s">
        <v>91</v>
      </c>
      <c r="M66" s="233">
        <v>500</v>
      </c>
      <c r="N66" s="255"/>
      <c r="O66" s="255"/>
      <c r="P66" s="255"/>
      <c r="Q66" s="255"/>
      <c r="R66" s="255"/>
      <c r="S66" s="255"/>
      <c r="T66" s="295"/>
      <c r="U66" s="259"/>
      <c r="V66" s="259"/>
      <c r="W66" s="269"/>
      <c r="X66" s="269"/>
      <c r="Y66" s="293"/>
      <c r="Z66" s="293"/>
      <c r="AA66" s="293"/>
      <c r="AB66" s="259"/>
      <c r="AC66" s="255"/>
      <c r="AD66" s="269"/>
      <c r="AE66" s="259"/>
      <c r="AF66" s="293"/>
      <c r="AG66" s="293"/>
      <c r="AH66" s="291"/>
      <c r="AI66" s="291"/>
      <c r="AJ66" s="266"/>
    </row>
    <row r="67" spans="2:36" ht="22.5" x14ac:dyDescent="0.25">
      <c r="B67" s="255"/>
      <c r="C67" s="255"/>
      <c r="D67" s="255"/>
      <c r="E67" s="255"/>
      <c r="F67" s="290"/>
      <c r="G67" s="290"/>
      <c r="H67" s="290"/>
      <c r="I67" s="290"/>
      <c r="J67" s="241" t="s">
        <v>384</v>
      </c>
      <c r="K67" s="238" t="s">
        <v>369</v>
      </c>
      <c r="L67" s="233" t="s">
        <v>370</v>
      </c>
      <c r="M67" s="233">
        <v>1</v>
      </c>
      <c r="N67" s="255"/>
      <c r="O67" s="255"/>
      <c r="P67" s="255"/>
      <c r="Q67" s="255"/>
      <c r="R67" s="255"/>
      <c r="S67" s="255"/>
      <c r="T67" s="295"/>
      <c r="U67" s="259"/>
      <c r="V67" s="259"/>
      <c r="W67" s="269"/>
      <c r="X67" s="269"/>
      <c r="Y67" s="293"/>
      <c r="Z67" s="293"/>
      <c r="AA67" s="293"/>
      <c r="AB67" s="259"/>
      <c r="AC67" s="255"/>
      <c r="AD67" s="269"/>
      <c r="AE67" s="259"/>
      <c r="AF67" s="293"/>
      <c r="AG67" s="293"/>
      <c r="AH67" s="291"/>
      <c r="AI67" s="291"/>
      <c r="AJ67" s="266"/>
    </row>
    <row r="68" spans="2:36" ht="33.75" x14ac:dyDescent="0.25">
      <c r="B68" s="255"/>
      <c r="C68" s="255"/>
      <c r="D68" s="255"/>
      <c r="E68" s="255"/>
      <c r="F68" s="290"/>
      <c r="G68" s="290"/>
      <c r="H68" s="290"/>
      <c r="I68" s="290"/>
      <c r="J68" s="241" t="s">
        <v>375</v>
      </c>
      <c r="K68" s="238" t="s">
        <v>376</v>
      </c>
      <c r="L68" s="233" t="s">
        <v>377</v>
      </c>
      <c r="M68" s="234">
        <v>470790.63</v>
      </c>
      <c r="N68" s="255"/>
      <c r="O68" s="255"/>
      <c r="P68" s="255"/>
      <c r="Q68" s="255"/>
      <c r="R68" s="255"/>
      <c r="S68" s="255"/>
      <c r="T68" s="295"/>
      <c r="U68" s="259"/>
      <c r="V68" s="259"/>
      <c r="W68" s="269"/>
      <c r="X68" s="269"/>
      <c r="Y68" s="293"/>
      <c r="Z68" s="293"/>
      <c r="AA68" s="293"/>
      <c r="AB68" s="259"/>
      <c r="AC68" s="255"/>
      <c r="AD68" s="269"/>
      <c r="AE68" s="259"/>
      <c r="AF68" s="293"/>
      <c r="AG68" s="293"/>
      <c r="AH68" s="291"/>
      <c r="AI68" s="291"/>
      <c r="AJ68" s="266"/>
    </row>
    <row r="69" spans="2:36" ht="33.75" x14ac:dyDescent="0.25">
      <c r="B69" s="256"/>
      <c r="C69" s="256"/>
      <c r="D69" s="256"/>
      <c r="E69" s="256"/>
      <c r="F69" s="289"/>
      <c r="G69" s="289"/>
      <c r="H69" s="289"/>
      <c r="I69" s="289"/>
      <c r="J69" s="241" t="s">
        <v>381</v>
      </c>
      <c r="K69" s="238" t="s">
        <v>274</v>
      </c>
      <c r="L69" s="233" t="s">
        <v>382</v>
      </c>
      <c r="M69" s="234">
        <v>15</v>
      </c>
      <c r="N69" s="256"/>
      <c r="O69" s="256"/>
      <c r="P69" s="256"/>
      <c r="Q69" s="256"/>
      <c r="R69" s="256"/>
      <c r="S69" s="256"/>
      <c r="T69" s="295"/>
      <c r="U69" s="259"/>
      <c r="V69" s="259"/>
      <c r="W69" s="270"/>
      <c r="X69" s="270"/>
      <c r="Y69" s="284"/>
      <c r="Z69" s="284"/>
      <c r="AA69" s="284"/>
      <c r="AB69" s="259"/>
      <c r="AC69" s="256"/>
      <c r="AD69" s="270"/>
      <c r="AE69" s="259"/>
      <c r="AF69" s="284"/>
      <c r="AG69" s="284"/>
      <c r="AH69" s="282"/>
      <c r="AI69" s="282"/>
      <c r="AJ69" s="267"/>
    </row>
    <row r="70" spans="2:36" ht="22.5" x14ac:dyDescent="0.25">
      <c r="B70" s="254" t="s">
        <v>564</v>
      </c>
      <c r="C70" s="254" t="s">
        <v>565</v>
      </c>
      <c r="D70" s="254" t="s">
        <v>387</v>
      </c>
      <c r="E70" s="254" t="s">
        <v>388</v>
      </c>
      <c r="F70" s="288" t="s">
        <v>566</v>
      </c>
      <c r="G70" s="288" t="s">
        <v>560</v>
      </c>
      <c r="H70" s="235"/>
      <c r="I70" s="235"/>
      <c r="J70" s="241" t="s">
        <v>384</v>
      </c>
      <c r="K70" s="238" t="s">
        <v>369</v>
      </c>
      <c r="L70" s="233" t="s">
        <v>370</v>
      </c>
      <c r="M70" s="233">
        <v>1</v>
      </c>
      <c r="N70" s="254" t="s">
        <v>120</v>
      </c>
      <c r="O70" s="254" t="s">
        <v>107</v>
      </c>
      <c r="P70" s="254" t="s">
        <v>367</v>
      </c>
      <c r="Q70" s="254" t="s">
        <v>86</v>
      </c>
      <c r="R70" s="254" t="s">
        <v>87</v>
      </c>
      <c r="S70" s="254" t="s">
        <v>133</v>
      </c>
      <c r="T70" s="275">
        <v>10459455.699999999</v>
      </c>
      <c r="U70" s="268">
        <v>10459455.699999999</v>
      </c>
      <c r="V70" s="268">
        <v>10459455.699999999</v>
      </c>
      <c r="W70" s="281" t="s">
        <v>567</v>
      </c>
      <c r="X70" s="281" t="s">
        <v>567</v>
      </c>
      <c r="Y70" s="285" t="s">
        <v>567</v>
      </c>
      <c r="Z70" s="285" t="s">
        <v>567</v>
      </c>
      <c r="AA70" s="283" t="s">
        <v>567</v>
      </c>
      <c r="AB70" s="268">
        <v>1845786.3</v>
      </c>
      <c r="AC70" s="254" t="s">
        <v>88</v>
      </c>
      <c r="AD70" s="268"/>
      <c r="AE70" s="268">
        <f>+V70</f>
        <v>10459455.699999999</v>
      </c>
      <c r="AF70" s="268"/>
      <c r="AG70" s="268"/>
      <c r="AH70" s="281" t="s">
        <v>272</v>
      </c>
      <c r="AI70" s="281" t="s">
        <v>195</v>
      </c>
      <c r="AJ70" s="265">
        <v>45537</v>
      </c>
    </row>
    <row r="71" spans="2:36" ht="75.599999999999994" customHeight="1" x14ac:dyDescent="0.25">
      <c r="B71" s="256"/>
      <c r="C71" s="256"/>
      <c r="D71" s="256"/>
      <c r="E71" s="256"/>
      <c r="F71" s="289"/>
      <c r="G71" s="289"/>
      <c r="H71" s="235"/>
      <c r="I71" s="235"/>
      <c r="J71" s="241" t="s">
        <v>390</v>
      </c>
      <c r="K71" s="238" t="s">
        <v>391</v>
      </c>
      <c r="L71" s="233" t="s">
        <v>392</v>
      </c>
      <c r="M71" s="234">
        <v>286944</v>
      </c>
      <c r="N71" s="256"/>
      <c r="O71" s="256"/>
      <c r="P71" s="256"/>
      <c r="Q71" s="256"/>
      <c r="R71" s="256"/>
      <c r="S71" s="256"/>
      <c r="T71" s="287"/>
      <c r="U71" s="270"/>
      <c r="V71" s="270"/>
      <c r="W71" s="282"/>
      <c r="X71" s="282"/>
      <c r="Y71" s="286"/>
      <c r="Z71" s="286"/>
      <c r="AA71" s="284"/>
      <c r="AB71" s="270"/>
      <c r="AC71" s="256"/>
      <c r="AD71" s="270"/>
      <c r="AE71" s="270"/>
      <c r="AF71" s="270"/>
      <c r="AG71" s="270"/>
      <c r="AH71" s="282"/>
      <c r="AI71" s="282"/>
      <c r="AJ71" s="267"/>
    </row>
    <row r="72" spans="2:36" ht="22.5" x14ac:dyDescent="0.25">
      <c r="B72" s="254" t="s">
        <v>568</v>
      </c>
      <c r="C72" s="254" t="s">
        <v>569</v>
      </c>
      <c r="D72" s="254" t="s">
        <v>387</v>
      </c>
      <c r="E72" s="254" t="s">
        <v>388</v>
      </c>
      <c r="F72" s="288" t="s">
        <v>570</v>
      </c>
      <c r="G72" s="288" t="s">
        <v>560</v>
      </c>
      <c r="H72" s="235"/>
      <c r="I72" s="235"/>
      <c r="J72" s="241" t="s">
        <v>384</v>
      </c>
      <c r="K72" s="238" t="s">
        <v>369</v>
      </c>
      <c r="L72" s="233" t="s">
        <v>370</v>
      </c>
      <c r="M72" s="234">
        <v>1</v>
      </c>
      <c r="N72" s="254" t="s">
        <v>120</v>
      </c>
      <c r="O72" s="254" t="s">
        <v>107</v>
      </c>
      <c r="P72" s="254" t="s">
        <v>367</v>
      </c>
      <c r="Q72" s="254" t="s">
        <v>86</v>
      </c>
      <c r="R72" s="254" t="s">
        <v>87</v>
      </c>
      <c r="S72" s="254" t="s">
        <v>133</v>
      </c>
      <c r="T72" s="275">
        <v>2550499.7999999998</v>
      </c>
      <c r="U72" s="268">
        <v>2550499.7999999998</v>
      </c>
      <c r="V72" s="268">
        <v>2550499.7999999998</v>
      </c>
      <c r="W72" s="281" t="s">
        <v>567</v>
      </c>
      <c r="X72" s="281" t="s">
        <v>567</v>
      </c>
      <c r="Y72" s="285" t="s">
        <v>567</v>
      </c>
      <c r="Z72" s="285" t="s">
        <v>567</v>
      </c>
      <c r="AA72" s="283" t="s">
        <v>567</v>
      </c>
      <c r="AB72" s="268">
        <v>450088.2</v>
      </c>
      <c r="AC72" s="254" t="s">
        <v>88</v>
      </c>
      <c r="AD72" s="268"/>
      <c r="AE72" s="268">
        <f>+V72</f>
        <v>2550499.7999999998</v>
      </c>
      <c r="AF72" s="268"/>
      <c r="AG72" s="268"/>
      <c r="AH72" s="281" t="s">
        <v>409</v>
      </c>
      <c r="AI72" s="281" t="s">
        <v>410</v>
      </c>
      <c r="AJ72" s="265">
        <v>45635</v>
      </c>
    </row>
    <row r="73" spans="2:36" ht="69" customHeight="1" x14ac:dyDescent="0.25">
      <c r="B73" s="256"/>
      <c r="C73" s="256"/>
      <c r="D73" s="256"/>
      <c r="E73" s="256"/>
      <c r="F73" s="289"/>
      <c r="G73" s="289"/>
      <c r="H73" s="235"/>
      <c r="I73" s="235"/>
      <c r="J73" s="241" t="s">
        <v>390</v>
      </c>
      <c r="K73" s="238" t="s">
        <v>391</v>
      </c>
      <c r="L73" s="233" t="s">
        <v>392</v>
      </c>
      <c r="M73" s="234">
        <v>154224</v>
      </c>
      <c r="N73" s="256"/>
      <c r="O73" s="256"/>
      <c r="P73" s="256"/>
      <c r="Q73" s="256"/>
      <c r="R73" s="256"/>
      <c r="S73" s="256"/>
      <c r="T73" s="287"/>
      <c r="U73" s="270"/>
      <c r="V73" s="270"/>
      <c r="W73" s="282"/>
      <c r="X73" s="282"/>
      <c r="Y73" s="286"/>
      <c r="Z73" s="286"/>
      <c r="AA73" s="284"/>
      <c r="AB73" s="270"/>
      <c r="AC73" s="256"/>
      <c r="AD73" s="270"/>
      <c r="AE73" s="270"/>
      <c r="AF73" s="270"/>
      <c r="AG73" s="270"/>
      <c r="AH73" s="282"/>
      <c r="AI73" s="282"/>
      <c r="AJ73" s="267"/>
    </row>
    <row r="74" spans="2:36" ht="22.5" x14ac:dyDescent="0.25">
      <c r="B74" s="254" t="s">
        <v>571</v>
      </c>
      <c r="C74" s="254" t="s">
        <v>572</v>
      </c>
      <c r="D74" s="254" t="s">
        <v>387</v>
      </c>
      <c r="E74" s="254" t="s">
        <v>388</v>
      </c>
      <c r="F74" s="288" t="s">
        <v>573</v>
      </c>
      <c r="G74" s="288" t="s">
        <v>560</v>
      </c>
      <c r="H74" s="235"/>
      <c r="I74" s="235"/>
      <c r="J74" s="241" t="s">
        <v>384</v>
      </c>
      <c r="K74" s="238" t="s">
        <v>369</v>
      </c>
      <c r="L74" s="233" t="s">
        <v>370</v>
      </c>
      <c r="M74" s="234">
        <v>1</v>
      </c>
      <c r="N74" s="254" t="s">
        <v>120</v>
      </c>
      <c r="O74" s="254" t="s">
        <v>107</v>
      </c>
      <c r="P74" s="254" t="s">
        <v>367</v>
      </c>
      <c r="Q74" s="254" t="s">
        <v>86</v>
      </c>
      <c r="R74" s="254" t="s">
        <v>87</v>
      </c>
      <c r="S74" s="254" t="s">
        <v>133</v>
      </c>
      <c r="T74" s="275">
        <f>+U74</f>
        <v>850000</v>
      </c>
      <c r="U74" s="268">
        <v>850000</v>
      </c>
      <c r="V74" s="268">
        <v>850000</v>
      </c>
      <c r="W74" s="281" t="s">
        <v>567</v>
      </c>
      <c r="X74" s="281" t="s">
        <v>567</v>
      </c>
      <c r="Y74" s="285" t="s">
        <v>567</v>
      </c>
      <c r="Z74" s="285" t="s">
        <v>567</v>
      </c>
      <c r="AA74" s="283" t="s">
        <v>567</v>
      </c>
      <c r="AB74" s="268">
        <v>150000</v>
      </c>
      <c r="AC74" s="254" t="s">
        <v>88</v>
      </c>
      <c r="AD74" s="268"/>
      <c r="AE74" s="268">
        <f>+V74</f>
        <v>850000</v>
      </c>
      <c r="AF74" s="268"/>
      <c r="AG74" s="268"/>
      <c r="AH74" s="281" t="s">
        <v>306</v>
      </c>
      <c r="AI74" s="281" t="s">
        <v>307</v>
      </c>
      <c r="AJ74" s="265">
        <v>45817</v>
      </c>
    </row>
    <row r="75" spans="2:36" ht="66" customHeight="1" x14ac:dyDescent="0.25">
      <c r="B75" s="256"/>
      <c r="C75" s="256"/>
      <c r="D75" s="256"/>
      <c r="E75" s="256"/>
      <c r="F75" s="289"/>
      <c r="G75" s="289"/>
      <c r="H75" s="235"/>
      <c r="I75" s="235"/>
      <c r="J75" s="241" t="s">
        <v>390</v>
      </c>
      <c r="K75" s="238" t="s">
        <v>391</v>
      </c>
      <c r="L75" s="233" t="s">
        <v>392</v>
      </c>
      <c r="M75" s="234">
        <v>37632</v>
      </c>
      <c r="N75" s="256"/>
      <c r="O75" s="256"/>
      <c r="P75" s="256"/>
      <c r="Q75" s="256"/>
      <c r="R75" s="256"/>
      <c r="S75" s="256"/>
      <c r="T75" s="287"/>
      <c r="U75" s="270"/>
      <c r="V75" s="270"/>
      <c r="W75" s="282"/>
      <c r="X75" s="282"/>
      <c r="Y75" s="286"/>
      <c r="Z75" s="286"/>
      <c r="AA75" s="284"/>
      <c r="AB75" s="270"/>
      <c r="AC75" s="256"/>
      <c r="AD75" s="270"/>
      <c r="AE75" s="270"/>
      <c r="AF75" s="270"/>
      <c r="AG75" s="270"/>
      <c r="AH75" s="282"/>
      <c r="AI75" s="282"/>
      <c r="AJ75" s="267"/>
    </row>
    <row r="76" spans="2:36" ht="22.5" x14ac:dyDescent="0.25">
      <c r="B76" s="254" t="s">
        <v>574</v>
      </c>
      <c r="C76" s="254" t="s">
        <v>575</v>
      </c>
      <c r="D76" s="254" t="s">
        <v>387</v>
      </c>
      <c r="E76" s="254" t="s">
        <v>388</v>
      </c>
      <c r="F76" s="288" t="s">
        <v>576</v>
      </c>
      <c r="G76" s="288" t="s">
        <v>560</v>
      </c>
      <c r="H76" s="235"/>
      <c r="I76" s="235"/>
      <c r="J76" s="241" t="s">
        <v>384</v>
      </c>
      <c r="K76" s="238" t="s">
        <v>369</v>
      </c>
      <c r="L76" s="233" t="s">
        <v>370</v>
      </c>
      <c r="M76" s="234">
        <v>1</v>
      </c>
      <c r="N76" s="254" t="s">
        <v>120</v>
      </c>
      <c r="O76" s="254" t="s">
        <v>107</v>
      </c>
      <c r="P76" s="254" t="s">
        <v>367</v>
      </c>
      <c r="Q76" s="254" t="s">
        <v>86</v>
      </c>
      <c r="R76" s="254" t="s">
        <v>87</v>
      </c>
      <c r="S76" s="254" t="s">
        <v>133</v>
      </c>
      <c r="T76" s="275">
        <f>+U76+U78+U80</f>
        <v>4616095</v>
      </c>
      <c r="U76" s="268">
        <v>2114970</v>
      </c>
      <c r="V76" s="268">
        <v>2114970</v>
      </c>
      <c r="W76" s="281" t="s">
        <v>567</v>
      </c>
      <c r="X76" s="281" t="s">
        <v>567</v>
      </c>
      <c r="Y76" s="285" t="s">
        <v>567</v>
      </c>
      <c r="Z76" s="285" t="s">
        <v>567</v>
      </c>
      <c r="AA76" s="283" t="s">
        <v>567</v>
      </c>
      <c r="AB76" s="268">
        <v>373230</v>
      </c>
      <c r="AC76" s="254" t="s">
        <v>88</v>
      </c>
      <c r="AD76" s="268"/>
      <c r="AE76" s="268">
        <f>+V76</f>
        <v>2114970</v>
      </c>
      <c r="AF76" s="268"/>
      <c r="AG76" s="268"/>
      <c r="AH76" s="281" t="s">
        <v>577</v>
      </c>
      <c r="AI76" s="281" t="s">
        <v>578</v>
      </c>
      <c r="AJ76" s="265"/>
    </row>
    <row r="77" spans="2:36" ht="33.75" x14ac:dyDescent="0.25">
      <c r="B77" s="255"/>
      <c r="C77" s="255"/>
      <c r="D77" s="255"/>
      <c r="E77" s="255"/>
      <c r="F77" s="289"/>
      <c r="G77" s="289"/>
      <c r="H77" s="235"/>
      <c r="I77" s="235"/>
      <c r="J77" s="241" t="s">
        <v>390</v>
      </c>
      <c r="K77" s="238" t="s">
        <v>391</v>
      </c>
      <c r="L77" s="233" t="s">
        <v>392</v>
      </c>
      <c r="M77" s="234">
        <v>12000</v>
      </c>
      <c r="N77" s="255"/>
      <c r="O77" s="255"/>
      <c r="P77" s="255"/>
      <c r="Q77" s="255"/>
      <c r="R77" s="255"/>
      <c r="S77" s="255"/>
      <c r="T77" s="294"/>
      <c r="U77" s="270"/>
      <c r="V77" s="270"/>
      <c r="W77" s="291"/>
      <c r="X77" s="291"/>
      <c r="Y77" s="292"/>
      <c r="Z77" s="292"/>
      <c r="AA77" s="293"/>
      <c r="AB77" s="270"/>
      <c r="AC77" s="256"/>
      <c r="AD77" s="270"/>
      <c r="AE77" s="270"/>
      <c r="AF77" s="270"/>
      <c r="AG77" s="270"/>
      <c r="AH77" s="291"/>
      <c r="AI77" s="291"/>
      <c r="AJ77" s="266"/>
    </row>
    <row r="78" spans="2:36" ht="22.5" x14ac:dyDescent="0.25">
      <c r="B78" s="255"/>
      <c r="C78" s="255"/>
      <c r="D78" s="255"/>
      <c r="E78" s="255"/>
      <c r="F78" s="288" t="s">
        <v>579</v>
      </c>
      <c r="G78" s="288" t="s">
        <v>560</v>
      </c>
      <c r="H78" s="235"/>
      <c r="I78" s="235"/>
      <c r="J78" s="241" t="s">
        <v>384</v>
      </c>
      <c r="K78" s="238" t="s">
        <v>369</v>
      </c>
      <c r="L78" s="233" t="s">
        <v>370</v>
      </c>
      <c r="M78" s="234">
        <v>1</v>
      </c>
      <c r="N78" s="255"/>
      <c r="O78" s="255"/>
      <c r="P78" s="255"/>
      <c r="Q78" s="255"/>
      <c r="R78" s="255"/>
      <c r="S78" s="255"/>
      <c r="T78" s="294"/>
      <c r="U78" s="268">
        <v>1637100</v>
      </c>
      <c r="V78" s="268">
        <v>1637100</v>
      </c>
      <c r="W78" s="291"/>
      <c r="X78" s="291"/>
      <c r="Y78" s="292"/>
      <c r="Z78" s="292"/>
      <c r="AA78" s="293"/>
      <c r="AB78" s="268">
        <v>288900</v>
      </c>
      <c r="AC78" s="254" t="s">
        <v>88</v>
      </c>
      <c r="AD78" s="268"/>
      <c r="AE78" s="268">
        <f>+V78</f>
        <v>1637100</v>
      </c>
      <c r="AF78" s="268"/>
      <c r="AG78" s="268"/>
      <c r="AH78" s="291"/>
      <c r="AI78" s="291"/>
      <c r="AJ78" s="266"/>
    </row>
    <row r="79" spans="2:36" ht="33.75" x14ac:dyDescent="0.25">
      <c r="B79" s="255"/>
      <c r="C79" s="255"/>
      <c r="D79" s="255"/>
      <c r="E79" s="255"/>
      <c r="F79" s="289"/>
      <c r="G79" s="289"/>
      <c r="H79" s="235"/>
      <c r="I79" s="235"/>
      <c r="J79" s="241" t="s">
        <v>390</v>
      </c>
      <c r="K79" s="238" t="s">
        <v>391</v>
      </c>
      <c r="L79" s="233" t="s">
        <v>392</v>
      </c>
      <c r="M79" s="234">
        <v>12000</v>
      </c>
      <c r="N79" s="255"/>
      <c r="O79" s="255"/>
      <c r="P79" s="255"/>
      <c r="Q79" s="255"/>
      <c r="R79" s="255"/>
      <c r="S79" s="255"/>
      <c r="T79" s="294"/>
      <c r="U79" s="270"/>
      <c r="V79" s="270"/>
      <c r="W79" s="291"/>
      <c r="X79" s="291"/>
      <c r="Y79" s="292"/>
      <c r="Z79" s="292"/>
      <c r="AA79" s="293"/>
      <c r="AB79" s="270"/>
      <c r="AC79" s="256"/>
      <c r="AD79" s="270"/>
      <c r="AE79" s="270"/>
      <c r="AF79" s="270"/>
      <c r="AG79" s="270"/>
      <c r="AH79" s="291"/>
      <c r="AI79" s="291"/>
      <c r="AJ79" s="266"/>
    </row>
    <row r="80" spans="2:36" ht="22.5" x14ac:dyDescent="0.25">
      <c r="B80" s="255"/>
      <c r="C80" s="255"/>
      <c r="D80" s="255"/>
      <c r="E80" s="255"/>
      <c r="F80" s="288" t="s">
        <v>580</v>
      </c>
      <c r="G80" s="288" t="s">
        <v>560</v>
      </c>
      <c r="H80" s="235"/>
      <c r="I80" s="235"/>
      <c r="J80" s="241" t="s">
        <v>384</v>
      </c>
      <c r="K80" s="238" t="s">
        <v>369</v>
      </c>
      <c r="L80" s="233" t="s">
        <v>370</v>
      </c>
      <c r="M80" s="234">
        <v>1</v>
      </c>
      <c r="N80" s="255"/>
      <c r="O80" s="255"/>
      <c r="P80" s="255"/>
      <c r="Q80" s="255"/>
      <c r="R80" s="255"/>
      <c r="S80" s="255"/>
      <c r="T80" s="294"/>
      <c r="U80" s="268">
        <v>864025</v>
      </c>
      <c r="V80" s="268">
        <v>864025</v>
      </c>
      <c r="W80" s="291"/>
      <c r="X80" s="291"/>
      <c r="Y80" s="292"/>
      <c r="Z80" s="292"/>
      <c r="AA80" s="293"/>
      <c r="AB80" s="268">
        <v>152475</v>
      </c>
      <c r="AC80" s="254" t="s">
        <v>88</v>
      </c>
      <c r="AD80" s="268"/>
      <c r="AE80" s="268">
        <f>+V80</f>
        <v>864025</v>
      </c>
      <c r="AF80" s="268"/>
      <c r="AG80" s="268"/>
      <c r="AH80" s="291"/>
      <c r="AI80" s="291"/>
      <c r="AJ80" s="266"/>
    </row>
    <row r="81" spans="2:36" ht="56.25" x14ac:dyDescent="0.25">
      <c r="B81" s="255"/>
      <c r="C81" s="255"/>
      <c r="D81" s="255"/>
      <c r="E81" s="255"/>
      <c r="F81" s="290"/>
      <c r="G81" s="290"/>
      <c r="H81" s="235"/>
      <c r="I81" s="235"/>
      <c r="J81" s="241" t="s">
        <v>581</v>
      </c>
      <c r="K81" s="238" t="s">
        <v>582</v>
      </c>
      <c r="L81" s="233" t="s">
        <v>366</v>
      </c>
      <c r="M81" s="234">
        <v>0.17</v>
      </c>
      <c r="N81" s="255"/>
      <c r="O81" s="255"/>
      <c r="P81" s="255"/>
      <c r="Q81" s="255"/>
      <c r="R81" s="255"/>
      <c r="S81" s="255"/>
      <c r="T81" s="294"/>
      <c r="U81" s="269"/>
      <c r="V81" s="269"/>
      <c r="W81" s="291"/>
      <c r="X81" s="291"/>
      <c r="Y81" s="292"/>
      <c r="Z81" s="292"/>
      <c r="AA81" s="293"/>
      <c r="AB81" s="269"/>
      <c r="AC81" s="255"/>
      <c r="AD81" s="269"/>
      <c r="AE81" s="269"/>
      <c r="AF81" s="269"/>
      <c r="AG81" s="269"/>
      <c r="AH81" s="291"/>
      <c r="AI81" s="291"/>
      <c r="AJ81" s="266"/>
    </row>
    <row r="82" spans="2:36" ht="45" x14ac:dyDescent="0.25">
      <c r="B82" s="256"/>
      <c r="C82" s="256"/>
      <c r="D82" s="256"/>
      <c r="E82" s="256"/>
      <c r="F82" s="289"/>
      <c r="G82" s="289"/>
      <c r="H82" s="235"/>
      <c r="I82" s="235"/>
      <c r="J82" s="241" t="s">
        <v>583</v>
      </c>
      <c r="K82" s="238" t="s">
        <v>584</v>
      </c>
      <c r="L82" s="233" t="s">
        <v>585</v>
      </c>
      <c r="M82" s="234">
        <v>9100</v>
      </c>
      <c r="N82" s="256"/>
      <c r="O82" s="256"/>
      <c r="P82" s="256"/>
      <c r="Q82" s="256"/>
      <c r="R82" s="256"/>
      <c r="S82" s="256"/>
      <c r="T82" s="287"/>
      <c r="U82" s="270"/>
      <c r="V82" s="270"/>
      <c r="W82" s="282"/>
      <c r="X82" s="282"/>
      <c r="Y82" s="286"/>
      <c r="Z82" s="286"/>
      <c r="AA82" s="284"/>
      <c r="AB82" s="270"/>
      <c r="AC82" s="256"/>
      <c r="AD82" s="270"/>
      <c r="AE82" s="270"/>
      <c r="AF82" s="270"/>
      <c r="AG82" s="270"/>
      <c r="AH82" s="282"/>
      <c r="AI82" s="282"/>
      <c r="AJ82" s="267"/>
    </row>
    <row r="83" spans="2:36" ht="45" customHeight="1" x14ac:dyDescent="0.25">
      <c r="B83" s="254" t="s">
        <v>586</v>
      </c>
      <c r="C83" s="254" t="s">
        <v>587</v>
      </c>
      <c r="D83" s="254" t="s">
        <v>558</v>
      </c>
      <c r="E83" s="254" t="s">
        <v>361</v>
      </c>
      <c r="F83" s="288" t="s">
        <v>588</v>
      </c>
      <c r="G83" s="288" t="s">
        <v>560</v>
      </c>
      <c r="H83" s="235"/>
      <c r="I83" s="235"/>
      <c r="J83" s="241" t="s">
        <v>384</v>
      </c>
      <c r="K83" s="238" t="s">
        <v>369</v>
      </c>
      <c r="L83" s="233" t="s">
        <v>370</v>
      </c>
      <c r="M83" s="234">
        <v>1</v>
      </c>
      <c r="N83" s="254" t="s">
        <v>120</v>
      </c>
      <c r="O83" s="254" t="s">
        <v>107</v>
      </c>
      <c r="P83" s="254" t="s">
        <v>367</v>
      </c>
      <c r="Q83" s="254" t="s">
        <v>86</v>
      </c>
      <c r="R83" s="254" t="s">
        <v>87</v>
      </c>
      <c r="S83" s="254" t="s">
        <v>133</v>
      </c>
      <c r="T83" s="275">
        <v>19428960</v>
      </c>
      <c r="U83" s="268">
        <v>19428960</v>
      </c>
      <c r="V83" s="268">
        <v>19428960</v>
      </c>
      <c r="W83" s="281" t="s">
        <v>567</v>
      </c>
      <c r="X83" s="281" t="s">
        <v>567</v>
      </c>
      <c r="Y83" s="285" t="s">
        <v>567</v>
      </c>
      <c r="Z83" s="285" t="s">
        <v>567</v>
      </c>
      <c r="AA83" s="283" t="s">
        <v>567</v>
      </c>
      <c r="AB83" s="268">
        <v>3428640</v>
      </c>
      <c r="AC83" s="254" t="s">
        <v>88</v>
      </c>
      <c r="AD83" s="268"/>
      <c r="AE83" s="268">
        <f>+V83</f>
        <v>19428960</v>
      </c>
      <c r="AF83" s="268"/>
      <c r="AG83" s="268"/>
      <c r="AH83" s="281" t="s">
        <v>272</v>
      </c>
      <c r="AI83" s="281" t="s">
        <v>195</v>
      </c>
      <c r="AJ83" s="265">
        <v>45540</v>
      </c>
    </row>
    <row r="84" spans="2:36" ht="60.6" customHeight="1" x14ac:dyDescent="0.25">
      <c r="B84" s="256"/>
      <c r="C84" s="256"/>
      <c r="D84" s="256"/>
      <c r="E84" s="256"/>
      <c r="F84" s="289"/>
      <c r="G84" s="289"/>
      <c r="H84" s="235"/>
      <c r="I84" s="235"/>
      <c r="J84" s="241" t="s">
        <v>561</v>
      </c>
      <c r="K84" s="238" t="s">
        <v>589</v>
      </c>
      <c r="L84" s="233" t="s">
        <v>366</v>
      </c>
      <c r="M84" s="234">
        <v>13.45</v>
      </c>
      <c r="N84" s="256"/>
      <c r="O84" s="256"/>
      <c r="P84" s="256"/>
      <c r="Q84" s="256"/>
      <c r="R84" s="256"/>
      <c r="S84" s="256"/>
      <c r="T84" s="287"/>
      <c r="U84" s="270"/>
      <c r="V84" s="270"/>
      <c r="W84" s="282"/>
      <c r="X84" s="282"/>
      <c r="Y84" s="286"/>
      <c r="Z84" s="286"/>
      <c r="AA84" s="284"/>
      <c r="AB84" s="270"/>
      <c r="AC84" s="256"/>
      <c r="AD84" s="270"/>
      <c r="AE84" s="270"/>
      <c r="AF84" s="270"/>
      <c r="AG84" s="270"/>
      <c r="AH84" s="282"/>
      <c r="AI84" s="282"/>
      <c r="AJ84" s="267"/>
    </row>
    <row r="85" spans="2:36" ht="22.5" x14ac:dyDescent="0.25">
      <c r="B85" s="254" t="s">
        <v>590</v>
      </c>
      <c r="C85" s="254" t="s">
        <v>591</v>
      </c>
      <c r="D85" s="254" t="s">
        <v>558</v>
      </c>
      <c r="E85" s="254" t="s">
        <v>361</v>
      </c>
      <c r="F85" s="288" t="s">
        <v>592</v>
      </c>
      <c r="G85" s="288" t="s">
        <v>560</v>
      </c>
      <c r="H85" s="235"/>
      <c r="I85" s="235"/>
      <c r="J85" s="241" t="s">
        <v>384</v>
      </c>
      <c r="K85" s="238" t="s">
        <v>369</v>
      </c>
      <c r="L85" s="233" t="s">
        <v>370</v>
      </c>
      <c r="M85" s="248">
        <v>1</v>
      </c>
      <c r="N85" s="278" t="s">
        <v>120</v>
      </c>
      <c r="O85" s="254" t="s">
        <v>107</v>
      </c>
      <c r="P85" s="254" t="s">
        <v>367</v>
      </c>
      <c r="Q85" s="254" t="s">
        <v>86</v>
      </c>
      <c r="R85" s="254" t="s">
        <v>87</v>
      </c>
      <c r="S85" s="254" t="s">
        <v>133</v>
      </c>
      <c r="T85" s="275">
        <v>545700</v>
      </c>
      <c r="U85" s="268">
        <v>545700</v>
      </c>
      <c r="V85" s="268">
        <v>545700</v>
      </c>
      <c r="W85" s="281" t="s">
        <v>567</v>
      </c>
      <c r="X85" s="281" t="s">
        <v>567</v>
      </c>
      <c r="Y85" s="285" t="s">
        <v>567</v>
      </c>
      <c r="Z85" s="285" t="s">
        <v>567</v>
      </c>
      <c r="AA85" s="283" t="s">
        <v>567</v>
      </c>
      <c r="AB85" s="268">
        <v>96300</v>
      </c>
      <c r="AC85" s="254" t="s">
        <v>88</v>
      </c>
      <c r="AD85" s="268"/>
      <c r="AE85" s="268">
        <f>+V85</f>
        <v>545700</v>
      </c>
      <c r="AF85" s="268"/>
      <c r="AG85" s="268"/>
      <c r="AH85" s="281" t="s">
        <v>515</v>
      </c>
      <c r="AI85" s="281" t="s">
        <v>516</v>
      </c>
      <c r="AJ85" s="265">
        <v>46091</v>
      </c>
    </row>
    <row r="86" spans="2:36" ht="45" x14ac:dyDescent="0.25">
      <c r="B86" s="256"/>
      <c r="C86" s="256"/>
      <c r="D86" s="256"/>
      <c r="E86" s="256"/>
      <c r="F86" s="289"/>
      <c r="G86" s="289"/>
      <c r="H86" s="235"/>
      <c r="I86" s="235"/>
      <c r="J86" s="249" t="s">
        <v>561</v>
      </c>
      <c r="K86" s="238" t="s">
        <v>589</v>
      </c>
      <c r="L86" s="233" t="s">
        <v>366</v>
      </c>
      <c r="M86" s="248">
        <v>5.3959999999999999</v>
      </c>
      <c r="N86" s="280"/>
      <c r="O86" s="256"/>
      <c r="P86" s="256"/>
      <c r="Q86" s="256"/>
      <c r="R86" s="256"/>
      <c r="S86" s="256"/>
      <c r="T86" s="287"/>
      <c r="U86" s="270"/>
      <c r="V86" s="270"/>
      <c r="W86" s="282"/>
      <c r="X86" s="282"/>
      <c r="Y86" s="286"/>
      <c r="Z86" s="286"/>
      <c r="AA86" s="284"/>
      <c r="AB86" s="270"/>
      <c r="AC86" s="256"/>
      <c r="AD86" s="270"/>
      <c r="AE86" s="270"/>
      <c r="AF86" s="270"/>
      <c r="AG86" s="270"/>
      <c r="AH86" s="282"/>
      <c r="AI86" s="282"/>
      <c r="AJ86" s="267"/>
    </row>
    <row r="87" spans="2:36" ht="67.5" x14ac:dyDescent="0.25">
      <c r="B87" s="254" t="s">
        <v>615</v>
      </c>
      <c r="C87" s="254" t="s">
        <v>616</v>
      </c>
      <c r="D87" s="254" t="s">
        <v>408</v>
      </c>
      <c r="E87" s="254" t="s">
        <v>361</v>
      </c>
      <c r="F87" s="254" t="s">
        <v>551</v>
      </c>
      <c r="G87" s="254" t="s">
        <v>374</v>
      </c>
      <c r="H87" s="254" t="s">
        <v>80</v>
      </c>
      <c r="I87" s="254" t="s">
        <v>80</v>
      </c>
      <c r="J87" s="204" t="s">
        <v>379</v>
      </c>
      <c r="K87" s="201" t="s">
        <v>365</v>
      </c>
      <c r="L87" s="196" t="s">
        <v>366</v>
      </c>
      <c r="M87" s="242">
        <v>0.28999999999999998</v>
      </c>
      <c r="N87" s="278" t="s">
        <v>120</v>
      </c>
      <c r="O87" s="254" t="s">
        <v>107</v>
      </c>
      <c r="P87" s="254" t="s">
        <v>367</v>
      </c>
      <c r="Q87" s="254" t="s">
        <v>86</v>
      </c>
      <c r="R87" s="254" t="s">
        <v>87</v>
      </c>
      <c r="S87" s="254" t="s">
        <v>133</v>
      </c>
      <c r="T87" s="275">
        <f>+U87+U90+U93</f>
        <v>605285</v>
      </c>
      <c r="U87" s="268">
        <v>85000</v>
      </c>
      <c r="V87" s="268">
        <v>85000</v>
      </c>
      <c r="W87" s="254" t="s">
        <v>162</v>
      </c>
      <c r="X87" s="254" t="s">
        <v>162</v>
      </c>
      <c r="Y87" s="254" t="s">
        <v>162</v>
      </c>
      <c r="Z87" s="254" t="s">
        <v>162</v>
      </c>
      <c r="AA87" s="254" t="s">
        <v>162</v>
      </c>
      <c r="AB87" s="268">
        <v>15000</v>
      </c>
      <c r="AC87" s="254" t="s">
        <v>88</v>
      </c>
      <c r="AD87" s="254" t="s">
        <v>162</v>
      </c>
      <c r="AE87" s="268">
        <v>85000</v>
      </c>
      <c r="AF87" s="254" t="s">
        <v>162</v>
      </c>
      <c r="AG87" s="254" t="s">
        <v>162</v>
      </c>
      <c r="AH87" s="272">
        <v>45901</v>
      </c>
      <c r="AI87" s="272">
        <v>46265</v>
      </c>
      <c r="AJ87" s="265">
        <v>45908</v>
      </c>
    </row>
    <row r="88" spans="2:36" ht="22.5" x14ac:dyDescent="0.25">
      <c r="B88" s="255"/>
      <c r="C88" s="255"/>
      <c r="D88" s="255"/>
      <c r="E88" s="255"/>
      <c r="F88" s="255"/>
      <c r="G88" s="255"/>
      <c r="H88" s="255"/>
      <c r="I88" s="255"/>
      <c r="J88" s="204" t="s">
        <v>384</v>
      </c>
      <c r="K88" s="201" t="s">
        <v>369</v>
      </c>
      <c r="L88" s="196" t="s">
        <v>370</v>
      </c>
      <c r="M88" s="209">
        <v>1</v>
      </c>
      <c r="N88" s="279"/>
      <c r="O88" s="255"/>
      <c r="P88" s="255"/>
      <c r="Q88" s="255"/>
      <c r="R88" s="255"/>
      <c r="S88" s="255"/>
      <c r="T88" s="276"/>
      <c r="U88" s="269"/>
      <c r="V88" s="269"/>
      <c r="W88" s="255"/>
      <c r="X88" s="255"/>
      <c r="Y88" s="255"/>
      <c r="Z88" s="255"/>
      <c r="AA88" s="255"/>
      <c r="AB88" s="269"/>
      <c r="AC88" s="255"/>
      <c r="AD88" s="255"/>
      <c r="AE88" s="269"/>
      <c r="AF88" s="255"/>
      <c r="AG88" s="255"/>
      <c r="AH88" s="273"/>
      <c r="AI88" s="273"/>
      <c r="AJ88" s="266"/>
    </row>
    <row r="89" spans="2:36" ht="33.75" x14ac:dyDescent="0.25">
      <c r="B89" s="255"/>
      <c r="C89" s="255"/>
      <c r="D89" s="255"/>
      <c r="E89" s="255"/>
      <c r="F89" s="256"/>
      <c r="G89" s="255"/>
      <c r="H89" s="255"/>
      <c r="I89" s="255"/>
      <c r="J89" s="204" t="s">
        <v>375</v>
      </c>
      <c r="K89" s="201" t="s">
        <v>376</v>
      </c>
      <c r="L89" s="196" t="s">
        <v>377</v>
      </c>
      <c r="M89" s="203">
        <v>2900</v>
      </c>
      <c r="N89" s="279"/>
      <c r="O89" s="255"/>
      <c r="P89" s="255"/>
      <c r="Q89" s="255"/>
      <c r="R89" s="255"/>
      <c r="S89" s="255"/>
      <c r="T89" s="276"/>
      <c r="U89" s="270"/>
      <c r="V89" s="270"/>
      <c r="W89" s="255"/>
      <c r="X89" s="255"/>
      <c r="Y89" s="255"/>
      <c r="Z89" s="255"/>
      <c r="AA89" s="255"/>
      <c r="AB89" s="270"/>
      <c r="AC89" s="255"/>
      <c r="AD89" s="255"/>
      <c r="AE89" s="270"/>
      <c r="AF89" s="255"/>
      <c r="AG89" s="255"/>
      <c r="AH89" s="273"/>
      <c r="AI89" s="274"/>
      <c r="AJ89" s="266"/>
    </row>
    <row r="90" spans="2:36" ht="67.5" x14ac:dyDescent="0.25">
      <c r="B90" s="255"/>
      <c r="C90" s="255"/>
      <c r="D90" s="255"/>
      <c r="E90" s="255"/>
      <c r="F90" s="254" t="s">
        <v>553</v>
      </c>
      <c r="G90" s="255"/>
      <c r="H90" s="255" t="s">
        <v>80</v>
      </c>
      <c r="I90" s="255" t="s">
        <v>80</v>
      </c>
      <c r="J90" s="204" t="s">
        <v>379</v>
      </c>
      <c r="K90" s="201" t="s">
        <v>365</v>
      </c>
      <c r="L90" s="196" t="s">
        <v>366</v>
      </c>
      <c r="M90" s="242">
        <v>3.4820000000000002</v>
      </c>
      <c r="N90" s="279" t="s">
        <v>120</v>
      </c>
      <c r="O90" s="255" t="s">
        <v>107</v>
      </c>
      <c r="P90" s="255" t="s">
        <v>367</v>
      </c>
      <c r="Q90" s="255" t="s">
        <v>86</v>
      </c>
      <c r="R90" s="255" t="s">
        <v>87</v>
      </c>
      <c r="S90" s="255" t="s">
        <v>133</v>
      </c>
      <c r="T90" s="276"/>
      <c r="U90" s="268">
        <v>350285</v>
      </c>
      <c r="V90" s="268">
        <v>350285</v>
      </c>
      <c r="W90" s="255">
        <v>0</v>
      </c>
      <c r="X90" s="255">
        <v>0</v>
      </c>
      <c r="Y90" s="255">
        <v>0</v>
      </c>
      <c r="Z90" s="255">
        <v>0</v>
      </c>
      <c r="AA90" s="255">
        <v>0</v>
      </c>
      <c r="AB90" s="268">
        <v>61815</v>
      </c>
      <c r="AC90" s="255" t="s">
        <v>88</v>
      </c>
      <c r="AD90" s="255">
        <v>0</v>
      </c>
      <c r="AE90" s="268">
        <f>+U90</f>
        <v>350285</v>
      </c>
      <c r="AF90" s="255">
        <v>0</v>
      </c>
      <c r="AG90" s="255"/>
      <c r="AH90" s="273"/>
      <c r="AI90" s="271">
        <v>45962</v>
      </c>
      <c r="AJ90" s="266"/>
    </row>
    <row r="91" spans="2:36" ht="22.5" x14ac:dyDescent="0.25">
      <c r="B91" s="255"/>
      <c r="C91" s="255"/>
      <c r="D91" s="255"/>
      <c r="E91" s="255"/>
      <c r="F91" s="255"/>
      <c r="G91" s="255"/>
      <c r="H91" s="255"/>
      <c r="I91" s="255"/>
      <c r="J91" s="204" t="s">
        <v>384</v>
      </c>
      <c r="K91" s="201" t="s">
        <v>369</v>
      </c>
      <c r="L91" s="196" t="s">
        <v>370</v>
      </c>
      <c r="M91" s="209">
        <v>1</v>
      </c>
      <c r="N91" s="279"/>
      <c r="O91" s="255"/>
      <c r="P91" s="255"/>
      <c r="Q91" s="255"/>
      <c r="R91" s="255"/>
      <c r="S91" s="255"/>
      <c r="T91" s="276"/>
      <c r="U91" s="269"/>
      <c r="V91" s="269"/>
      <c r="W91" s="255"/>
      <c r="X91" s="255"/>
      <c r="Y91" s="255"/>
      <c r="Z91" s="255"/>
      <c r="AA91" s="255"/>
      <c r="AB91" s="269"/>
      <c r="AC91" s="255"/>
      <c r="AD91" s="255"/>
      <c r="AE91" s="269"/>
      <c r="AF91" s="255"/>
      <c r="AG91" s="255"/>
      <c r="AH91" s="273"/>
      <c r="AI91" s="271"/>
      <c r="AJ91" s="266"/>
    </row>
    <row r="92" spans="2:36" ht="33.75" x14ac:dyDescent="0.25">
      <c r="B92" s="255"/>
      <c r="C92" s="255"/>
      <c r="D92" s="255"/>
      <c r="E92" s="255"/>
      <c r="F92" s="256"/>
      <c r="G92" s="255"/>
      <c r="H92" s="255"/>
      <c r="I92" s="255"/>
      <c r="J92" s="204" t="s">
        <v>375</v>
      </c>
      <c r="K92" s="201" t="s">
        <v>376</v>
      </c>
      <c r="L92" s="196" t="s">
        <v>377</v>
      </c>
      <c r="M92" s="203">
        <v>34820</v>
      </c>
      <c r="N92" s="279"/>
      <c r="O92" s="255"/>
      <c r="P92" s="255"/>
      <c r="Q92" s="255"/>
      <c r="R92" s="255"/>
      <c r="S92" s="255"/>
      <c r="T92" s="276"/>
      <c r="U92" s="270"/>
      <c r="V92" s="270"/>
      <c r="W92" s="255"/>
      <c r="X92" s="255"/>
      <c r="Y92" s="255"/>
      <c r="Z92" s="255"/>
      <c r="AA92" s="255"/>
      <c r="AB92" s="270"/>
      <c r="AC92" s="255"/>
      <c r="AD92" s="255"/>
      <c r="AE92" s="270"/>
      <c r="AF92" s="255"/>
      <c r="AG92" s="255"/>
      <c r="AH92" s="273"/>
      <c r="AI92" s="271"/>
      <c r="AJ92" s="266"/>
    </row>
    <row r="93" spans="2:36" ht="67.5" x14ac:dyDescent="0.25">
      <c r="B93" s="255"/>
      <c r="C93" s="255"/>
      <c r="D93" s="255"/>
      <c r="E93" s="255"/>
      <c r="F93" s="254" t="s">
        <v>554</v>
      </c>
      <c r="G93" s="255"/>
      <c r="H93" s="255" t="s">
        <v>80</v>
      </c>
      <c r="I93" s="255" t="s">
        <v>80</v>
      </c>
      <c r="J93" s="204" t="s">
        <v>379</v>
      </c>
      <c r="K93" s="201" t="s">
        <v>365</v>
      </c>
      <c r="L93" s="196" t="s">
        <v>366</v>
      </c>
      <c r="M93" s="242">
        <v>0.18</v>
      </c>
      <c r="N93" s="279" t="s">
        <v>120</v>
      </c>
      <c r="O93" s="255" t="s">
        <v>107</v>
      </c>
      <c r="P93" s="255" t="s">
        <v>367</v>
      </c>
      <c r="Q93" s="255" t="s">
        <v>86</v>
      </c>
      <c r="R93" s="255" t="s">
        <v>87</v>
      </c>
      <c r="S93" s="255" t="s">
        <v>133</v>
      </c>
      <c r="T93" s="276"/>
      <c r="U93" s="268">
        <v>170000</v>
      </c>
      <c r="V93" s="268">
        <v>170000</v>
      </c>
      <c r="W93" s="255">
        <v>0</v>
      </c>
      <c r="X93" s="255">
        <v>0</v>
      </c>
      <c r="Y93" s="255">
        <v>0</v>
      </c>
      <c r="Z93" s="255">
        <v>0</v>
      </c>
      <c r="AA93" s="255">
        <v>0</v>
      </c>
      <c r="AB93" s="268">
        <v>30000</v>
      </c>
      <c r="AC93" s="255" t="s">
        <v>88</v>
      </c>
      <c r="AD93" s="255">
        <v>0</v>
      </c>
      <c r="AE93" s="268">
        <f>+U93</f>
        <v>170000</v>
      </c>
      <c r="AF93" s="255">
        <v>0</v>
      </c>
      <c r="AG93" s="255">
        <v>0</v>
      </c>
      <c r="AH93" s="273"/>
      <c r="AI93" s="271">
        <v>45962</v>
      </c>
      <c r="AJ93" s="266"/>
    </row>
    <row r="94" spans="2:36" ht="22.5" x14ac:dyDescent="0.25">
      <c r="B94" s="255"/>
      <c r="C94" s="255"/>
      <c r="D94" s="255"/>
      <c r="E94" s="255"/>
      <c r="F94" s="255"/>
      <c r="G94" s="255"/>
      <c r="H94" s="255"/>
      <c r="I94" s="255"/>
      <c r="J94" s="204" t="s">
        <v>384</v>
      </c>
      <c r="K94" s="201" t="s">
        <v>369</v>
      </c>
      <c r="L94" s="196" t="s">
        <v>370</v>
      </c>
      <c r="M94" s="209">
        <v>1</v>
      </c>
      <c r="N94" s="279"/>
      <c r="O94" s="255"/>
      <c r="P94" s="255"/>
      <c r="Q94" s="255"/>
      <c r="R94" s="255"/>
      <c r="S94" s="255"/>
      <c r="T94" s="276"/>
      <c r="U94" s="269"/>
      <c r="V94" s="269"/>
      <c r="W94" s="255"/>
      <c r="X94" s="255"/>
      <c r="Y94" s="255"/>
      <c r="Z94" s="255"/>
      <c r="AA94" s="255"/>
      <c r="AB94" s="269"/>
      <c r="AC94" s="255"/>
      <c r="AD94" s="255"/>
      <c r="AE94" s="269"/>
      <c r="AF94" s="255"/>
      <c r="AG94" s="255"/>
      <c r="AH94" s="273"/>
      <c r="AI94" s="271"/>
      <c r="AJ94" s="266"/>
    </row>
    <row r="95" spans="2:36" ht="33.75" x14ac:dyDescent="0.25">
      <c r="B95" s="256"/>
      <c r="C95" s="256"/>
      <c r="D95" s="256"/>
      <c r="E95" s="256"/>
      <c r="F95" s="256"/>
      <c r="G95" s="256"/>
      <c r="H95" s="256"/>
      <c r="I95" s="256"/>
      <c r="J95" s="207" t="s">
        <v>375</v>
      </c>
      <c r="K95" s="201" t="s">
        <v>376</v>
      </c>
      <c r="L95" s="196" t="s">
        <v>377</v>
      </c>
      <c r="M95" s="203">
        <v>1853</v>
      </c>
      <c r="N95" s="280"/>
      <c r="O95" s="256"/>
      <c r="P95" s="256"/>
      <c r="Q95" s="256"/>
      <c r="R95" s="256"/>
      <c r="S95" s="256"/>
      <c r="T95" s="277"/>
      <c r="U95" s="270"/>
      <c r="V95" s="270"/>
      <c r="W95" s="256"/>
      <c r="X95" s="256"/>
      <c r="Y95" s="256"/>
      <c r="Z95" s="256"/>
      <c r="AA95" s="256"/>
      <c r="AB95" s="270"/>
      <c r="AC95" s="256"/>
      <c r="AD95" s="256"/>
      <c r="AE95" s="270"/>
      <c r="AF95" s="256"/>
      <c r="AG95" s="256"/>
      <c r="AH95" s="274"/>
      <c r="AI95" s="271"/>
      <c r="AJ95" s="267"/>
    </row>
    <row r="96" spans="2:36" ht="90" hidden="1" customHeight="1" x14ac:dyDescent="0.25">
      <c r="B96" s="263"/>
      <c r="C96" s="263"/>
      <c r="D96" s="263"/>
      <c r="E96" s="263"/>
      <c r="F96" s="263"/>
      <c r="G96" s="264"/>
      <c r="H96" s="263"/>
      <c r="I96" s="263"/>
      <c r="J96" s="207"/>
      <c r="K96" s="196"/>
      <c r="L96" s="196"/>
      <c r="M96" s="242"/>
      <c r="N96" s="257"/>
      <c r="O96" s="254"/>
      <c r="P96" s="257"/>
      <c r="Q96" s="257"/>
      <c r="R96" s="257"/>
      <c r="S96" s="257"/>
      <c r="T96" s="258"/>
      <c r="U96" s="259"/>
      <c r="V96" s="260"/>
      <c r="W96" s="200"/>
      <c r="X96" s="200"/>
      <c r="Y96" s="225"/>
      <c r="Z96" s="225"/>
      <c r="AA96" s="225"/>
      <c r="AB96" s="260"/>
      <c r="AC96" s="254"/>
      <c r="AD96" s="251"/>
      <c r="AE96" s="251"/>
      <c r="AF96" s="251"/>
      <c r="AG96" s="251"/>
      <c r="AH96" s="251"/>
      <c r="AI96" s="251"/>
      <c r="AJ96" s="251"/>
    </row>
    <row r="97" spans="2:36" hidden="1" x14ac:dyDescent="0.25">
      <c r="B97" s="263"/>
      <c r="C97" s="263"/>
      <c r="D97" s="263"/>
      <c r="E97" s="263"/>
      <c r="F97" s="263"/>
      <c r="G97" s="264"/>
      <c r="H97" s="263"/>
      <c r="I97" s="263"/>
      <c r="J97" s="207"/>
      <c r="K97" s="196"/>
      <c r="L97" s="196"/>
      <c r="M97" s="203"/>
      <c r="N97" s="257"/>
      <c r="O97" s="255"/>
      <c r="P97" s="257"/>
      <c r="Q97" s="257"/>
      <c r="R97" s="257"/>
      <c r="S97" s="257"/>
      <c r="T97" s="258"/>
      <c r="U97" s="259"/>
      <c r="V97" s="261"/>
      <c r="W97" s="202"/>
      <c r="X97" s="202"/>
      <c r="Y97" s="197"/>
      <c r="Z97" s="197"/>
      <c r="AA97" s="197"/>
      <c r="AB97" s="261"/>
      <c r="AC97" s="255"/>
      <c r="AD97" s="252"/>
      <c r="AE97" s="252"/>
      <c r="AF97" s="252"/>
      <c r="AG97" s="252"/>
      <c r="AH97" s="252"/>
      <c r="AI97" s="252"/>
      <c r="AJ97" s="252"/>
    </row>
    <row r="98" spans="2:36" hidden="1" x14ac:dyDescent="0.25">
      <c r="B98" s="263"/>
      <c r="C98" s="263"/>
      <c r="D98" s="263"/>
      <c r="E98" s="263"/>
      <c r="F98" s="263"/>
      <c r="G98" s="264"/>
      <c r="H98" s="263"/>
      <c r="I98" s="263"/>
      <c r="J98" s="207"/>
      <c r="K98" s="196"/>
      <c r="L98" s="196"/>
      <c r="M98" s="203"/>
      <c r="N98" s="257"/>
      <c r="O98" s="255"/>
      <c r="P98" s="257"/>
      <c r="Q98" s="257"/>
      <c r="R98" s="257"/>
      <c r="S98" s="257"/>
      <c r="T98" s="258"/>
      <c r="U98" s="259"/>
      <c r="V98" s="261"/>
      <c r="W98" s="202"/>
      <c r="X98" s="202"/>
      <c r="Y98" s="197"/>
      <c r="Z98" s="197"/>
      <c r="AA98" s="197"/>
      <c r="AB98" s="261"/>
      <c r="AC98" s="255"/>
      <c r="AD98" s="252"/>
      <c r="AE98" s="252"/>
      <c r="AF98" s="252"/>
      <c r="AG98" s="252"/>
      <c r="AH98" s="252"/>
      <c r="AI98" s="252"/>
      <c r="AJ98" s="252"/>
    </row>
    <row r="99" spans="2:36" hidden="1" x14ac:dyDescent="0.25">
      <c r="B99" s="263"/>
      <c r="C99" s="263"/>
      <c r="D99" s="263"/>
      <c r="E99" s="263"/>
      <c r="F99" s="263"/>
      <c r="G99" s="264"/>
      <c r="H99" s="263"/>
      <c r="I99" s="263"/>
      <c r="J99" s="207"/>
      <c r="K99" s="196"/>
      <c r="L99" s="196"/>
      <c r="M99" s="203"/>
      <c r="O99" s="255"/>
      <c r="T99" s="258"/>
      <c r="U99" s="259"/>
      <c r="V99" s="261"/>
      <c r="W99" s="202"/>
      <c r="X99" s="202"/>
      <c r="Y99" s="197"/>
      <c r="Z99" s="197"/>
      <c r="AA99" s="197"/>
      <c r="AB99" s="261"/>
      <c r="AC99" s="255"/>
      <c r="AD99" s="252"/>
      <c r="AE99" s="252"/>
      <c r="AF99" s="252"/>
      <c r="AG99" s="252"/>
      <c r="AH99" s="252"/>
      <c r="AI99" s="252"/>
      <c r="AJ99" s="252"/>
    </row>
    <row r="100" spans="2:36" hidden="1" x14ac:dyDescent="0.25">
      <c r="B100" s="263"/>
      <c r="C100" s="263"/>
      <c r="D100" s="263"/>
      <c r="E100" s="263"/>
      <c r="F100" s="263"/>
      <c r="G100" s="264"/>
      <c r="H100" s="263"/>
      <c r="I100" s="263"/>
      <c r="J100" s="207"/>
      <c r="K100" s="196"/>
      <c r="L100" s="196"/>
      <c r="M100" s="203"/>
      <c r="O100" s="256"/>
      <c r="T100" s="258"/>
      <c r="U100" s="259"/>
      <c r="V100" s="262"/>
      <c r="W100" s="224"/>
      <c r="X100" s="224"/>
      <c r="Y100" s="226"/>
      <c r="Z100" s="226"/>
      <c r="AA100" s="226"/>
      <c r="AB100" s="262"/>
      <c r="AC100" s="256"/>
      <c r="AD100" s="253"/>
      <c r="AE100" s="253"/>
      <c r="AF100" s="253"/>
      <c r="AG100" s="253"/>
      <c r="AH100" s="253"/>
      <c r="AI100" s="253"/>
      <c r="AJ100" s="253"/>
    </row>
    <row r="101" spans="2:36" x14ac:dyDescent="0.25">
      <c r="T101" s="250"/>
    </row>
  </sheetData>
  <autoFilter ref="B3:AJ4" xr:uid="{4CF97547-6AB5-4F7C-8206-76F8449F70D8}">
    <filterColumn colId="8" showButton="0"/>
    <filterColumn colId="9" showButton="0"/>
    <filterColumn colId="10" showButton="0"/>
    <filterColumn colId="20" showButton="0"/>
    <filterColumn colId="21" showButton="0"/>
    <filterColumn colId="22" showButton="0"/>
    <filterColumn colId="23" showButton="0"/>
    <filterColumn colId="24" showButton="0"/>
    <filterColumn colId="28" showButton="0"/>
    <filterColumn colId="29" showButton="0"/>
  </autoFilter>
  <mergeCells count="788">
    <mergeCell ref="B1:AI1"/>
    <mergeCell ref="B3:B4"/>
    <mergeCell ref="C3:C4"/>
    <mergeCell ref="D3:D4"/>
    <mergeCell ref="E3:E4"/>
    <mergeCell ref="F3:F4"/>
    <mergeCell ref="G3:G4"/>
    <mergeCell ref="H3:H4"/>
    <mergeCell ref="I3:I4"/>
    <mergeCell ref="J3:M3"/>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U6:U7"/>
    <mergeCell ref="V6:V7"/>
    <mergeCell ref="W6:W7"/>
    <mergeCell ref="H6:H7"/>
    <mergeCell ref="I6:I7"/>
    <mergeCell ref="N6:N7"/>
    <mergeCell ref="O6:O7"/>
    <mergeCell ref="P6:P7"/>
    <mergeCell ref="Q6:Q7"/>
    <mergeCell ref="Q8:Q12"/>
    <mergeCell ref="R8:R12"/>
    <mergeCell ref="S8:S12"/>
    <mergeCell ref="T8:T20"/>
    <mergeCell ref="P13:P17"/>
    <mergeCell ref="Q13:Q17"/>
    <mergeCell ref="R13:R17"/>
    <mergeCell ref="S13:S17"/>
    <mergeCell ref="AJ6:AJ7"/>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AG8:AG12"/>
    <mergeCell ref="AH8:AH17"/>
    <mergeCell ref="AI8:AI17"/>
    <mergeCell ref="AJ8:AJ17"/>
    <mergeCell ref="F13:F17"/>
    <mergeCell ref="G13:G17"/>
    <mergeCell ref="H13:H17"/>
    <mergeCell ref="I13:I17"/>
    <mergeCell ref="N13:N17"/>
    <mergeCell ref="O13:O17"/>
    <mergeCell ref="AA8:AA12"/>
    <mergeCell ref="AB8:AB12"/>
    <mergeCell ref="AC8:AC12"/>
    <mergeCell ref="AD8:AD12"/>
    <mergeCell ref="AE8:AE12"/>
    <mergeCell ref="AF8:AF12"/>
    <mergeCell ref="U8:U12"/>
    <mergeCell ref="V8:V12"/>
    <mergeCell ref="W8:W12"/>
    <mergeCell ref="X8:X12"/>
    <mergeCell ref="Y8:Y12"/>
    <mergeCell ref="Z8:Z12"/>
    <mergeCell ref="O8:O12"/>
    <mergeCell ref="P8:P12"/>
    <mergeCell ref="AG13:AG17"/>
    <mergeCell ref="F18:F20"/>
    <mergeCell ref="G18:G20"/>
    <mergeCell ref="H18:H20"/>
    <mergeCell ref="I18:I20"/>
    <mergeCell ref="N18:N20"/>
    <mergeCell ref="O18:O20"/>
    <mergeCell ref="P18:P20"/>
    <mergeCell ref="Q18:Q20"/>
    <mergeCell ref="R18:R20"/>
    <mergeCell ref="AA13:AA17"/>
    <mergeCell ref="AB13:AB17"/>
    <mergeCell ref="AC13:AC17"/>
    <mergeCell ref="AD13:AD17"/>
    <mergeCell ref="AE13:AE17"/>
    <mergeCell ref="AF13:AF17"/>
    <mergeCell ref="U13:U17"/>
    <mergeCell ref="V13:V17"/>
    <mergeCell ref="W13:W17"/>
    <mergeCell ref="X13:X17"/>
    <mergeCell ref="Y13:Y17"/>
    <mergeCell ref="Z13:Z17"/>
    <mergeCell ref="B21:B22"/>
    <mergeCell ref="C21:C22"/>
    <mergeCell ref="D21:D22"/>
    <mergeCell ref="E21:E22"/>
    <mergeCell ref="F21:F22"/>
    <mergeCell ref="Z18:Z20"/>
    <mergeCell ref="AA18:AA20"/>
    <mergeCell ref="AB18:AB20"/>
    <mergeCell ref="AC18:AC20"/>
    <mergeCell ref="S18:S20"/>
    <mergeCell ref="U18:U20"/>
    <mergeCell ref="V18:V20"/>
    <mergeCell ref="W18:W20"/>
    <mergeCell ref="X18:X20"/>
    <mergeCell ref="Y18:Y20"/>
    <mergeCell ref="B8:B20"/>
    <mergeCell ref="C8:C20"/>
    <mergeCell ref="D8:D20"/>
    <mergeCell ref="E8:E20"/>
    <mergeCell ref="F8:F12"/>
    <mergeCell ref="G8:G12"/>
    <mergeCell ref="H8:H12"/>
    <mergeCell ref="I8:I12"/>
    <mergeCell ref="N8:N12"/>
    <mergeCell ref="O21:O22"/>
    <mergeCell ref="P21:P22"/>
    <mergeCell ref="Q21:Q22"/>
    <mergeCell ref="R21:R22"/>
    <mergeCell ref="AF18:AF20"/>
    <mergeCell ref="AG18:AG20"/>
    <mergeCell ref="AH18:AH20"/>
    <mergeCell ref="AI18:AI20"/>
    <mergeCell ref="AJ18:AJ20"/>
    <mergeCell ref="AD18:AD20"/>
    <mergeCell ref="AE18:AE20"/>
    <mergeCell ref="AI21:AI22"/>
    <mergeCell ref="AJ21:AJ22"/>
    <mergeCell ref="B23:B24"/>
    <mergeCell ref="C23:C24"/>
    <mergeCell ref="D23:D24"/>
    <mergeCell ref="E23:E24"/>
    <mergeCell ref="F23:F24"/>
    <mergeCell ref="G23:G24"/>
    <mergeCell ref="H23:H24"/>
    <mergeCell ref="I23:I24"/>
    <mergeCell ref="Y21:Y22"/>
    <mergeCell ref="Z21:Z22"/>
    <mergeCell ref="AA21:AA22"/>
    <mergeCell ref="AB21:AB22"/>
    <mergeCell ref="AC21:AC22"/>
    <mergeCell ref="AH21:AH22"/>
    <mergeCell ref="S21:S22"/>
    <mergeCell ref="T21:T22"/>
    <mergeCell ref="U21:U22"/>
    <mergeCell ref="V21:V22"/>
    <mergeCell ref="W21:W22"/>
    <mergeCell ref="X21:X22"/>
    <mergeCell ref="G21:G22"/>
    <mergeCell ref="N21:N22"/>
    <mergeCell ref="AI23:AI24"/>
    <mergeCell ref="AJ23:AJ24"/>
    <mergeCell ref="B25:B51"/>
    <mergeCell ref="C25:C51"/>
    <mergeCell ref="D25:D51"/>
    <mergeCell ref="E25:E51"/>
    <mergeCell ref="F25:F27"/>
    <mergeCell ref="Z23:Z24"/>
    <mergeCell ref="AA23:AA24"/>
    <mergeCell ref="AB23:AB24"/>
    <mergeCell ref="AC23:AC24"/>
    <mergeCell ref="AD23:AD24"/>
    <mergeCell ref="AE23:AE24"/>
    <mergeCell ref="T23:T24"/>
    <mergeCell ref="U23:U24"/>
    <mergeCell ref="V23:V24"/>
    <mergeCell ref="W23:W24"/>
    <mergeCell ref="X23:X24"/>
    <mergeCell ref="Y23:Y24"/>
    <mergeCell ref="N23:N24"/>
    <mergeCell ref="O23:O24"/>
    <mergeCell ref="P23:P24"/>
    <mergeCell ref="Q23:Q24"/>
    <mergeCell ref="R23:R24"/>
    <mergeCell ref="G25:G27"/>
    <mergeCell ref="H25:H30"/>
    <mergeCell ref="I25:I30"/>
    <mergeCell ref="N25:N27"/>
    <mergeCell ref="O25:O27"/>
    <mergeCell ref="P25:P27"/>
    <mergeCell ref="AF23:AF24"/>
    <mergeCell ref="AG23:AG24"/>
    <mergeCell ref="AH23:AH24"/>
    <mergeCell ref="S23:S24"/>
    <mergeCell ref="AA25:AA27"/>
    <mergeCell ref="AB25:AB27"/>
    <mergeCell ref="Q25:Q27"/>
    <mergeCell ref="R25:R27"/>
    <mergeCell ref="S25:S27"/>
    <mergeCell ref="T25:T51"/>
    <mergeCell ref="U25:U27"/>
    <mergeCell ref="V25:V27"/>
    <mergeCell ref="U28:U30"/>
    <mergeCell ref="V28:V30"/>
    <mergeCell ref="S31:S33"/>
    <mergeCell ref="U31:U33"/>
    <mergeCell ref="AI25:AI33"/>
    <mergeCell ref="AJ25:AJ51"/>
    <mergeCell ref="F28:F30"/>
    <mergeCell ref="G28:G30"/>
    <mergeCell ref="N28:N30"/>
    <mergeCell ref="O28:O30"/>
    <mergeCell ref="P28:P30"/>
    <mergeCell ref="Q28:Q30"/>
    <mergeCell ref="R28:R30"/>
    <mergeCell ref="S28:S30"/>
    <mergeCell ref="AC25:AC27"/>
    <mergeCell ref="AD25:AD27"/>
    <mergeCell ref="AE25:AE27"/>
    <mergeCell ref="AF25:AF27"/>
    <mergeCell ref="AG25:AG27"/>
    <mergeCell ref="AH25:AH51"/>
    <mergeCell ref="AC28:AC30"/>
    <mergeCell ref="AD28:AD30"/>
    <mergeCell ref="AE28:AE30"/>
    <mergeCell ref="AF28:AF30"/>
    <mergeCell ref="W25:W27"/>
    <mergeCell ref="X25:X27"/>
    <mergeCell ref="Y25:Y27"/>
    <mergeCell ref="Z25:Z27"/>
    <mergeCell ref="AG28:AG30"/>
    <mergeCell ref="F31:F33"/>
    <mergeCell ref="G31:G33"/>
    <mergeCell ref="H31:H33"/>
    <mergeCell ref="I31:I33"/>
    <mergeCell ref="N31:N33"/>
    <mergeCell ref="O31:O33"/>
    <mergeCell ref="P31:P33"/>
    <mergeCell ref="Q31:Q33"/>
    <mergeCell ref="R31:R33"/>
    <mergeCell ref="W28:W30"/>
    <mergeCell ref="X28:X30"/>
    <mergeCell ref="Y28:Y30"/>
    <mergeCell ref="Z28:Z30"/>
    <mergeCell ref="AA28:AA30"/>
    <mergeCell ref="AB28:AB30"/>
    <mergeCell ref="AB31:AB33"/>
    <mergeCell ref="AC31:AC33"/>
    <mergeCell ref="AD31:AD33"/>
    <mergeCell ref="AE31:AE33"/>
    <mergeCell ref="AF31:AF33"/>
    <mergeCell ref="AG31:AG33"/>
    <mergeCell ref="V31:V33"/>
    <mergeCell ref="W31:W33"/>
    <mergeCell ref="X31:X33"/>
    <mergeCell ref="Y31:Y33"/>
    <mergeCell ref="Z31:Z33"/>
    <mergeCell ref="AA31:AA33"/>
    <mergeCell ref="P34:P38"/>
    <mergeCell ref="Q34:Q38"/>
    <mergeCell ref="R34:R38"/>
    <mergeCell ref="S34:S38"/>
    <mergeCell ref="U34:U38"/>
    <mergeCell ref="V34:V38"/>
    <mergeCell ref="F34:F38"/>
    <mergeCell ref="G34:G38"/>
    <mergeCell ref="H34:H38"/>
    <mergeCell ref="I34:I38"/>
    <mergeCell ref="N34:N38"/>
    <mergeCell ref="O34:O38"/>
    <mergeCell ref="AC34:AC38"/>
    <mergeCell ref="AD34:AD38"/>
    <mergeCell ref="AE34:AE38"/>
    <mergeCell ref="AF34:AF38"/>
    <mergeCell ref="AG34:AG38"/>
    <mergeCell ref="AI34:AI38"/>
    <mergeCell ref="W34:W38"/>
    <mergeCell ref="X34:X38"/>
    <mergeCell ref="Y34:Y38"/>
    <mergeCell ref="Z34:Z38"/>
    <mergeCell ref="AA34:AA38"/>
    <mergeCell ref="AB34:AB38"/>
    <mergeCell ref="AF39:AF41"/>
    <mergeCell ref="AG39:AG41"/>
    <mergeCell ref="AI39:AI51"/>
    <mergeCell ref="AC42:AC46"/>
    <mergeCell ref="AD42:AD46"/>
    <mergeCell ref="AE42:AE46"/>
    <mergeCell ref="AF42:AF46"/>
    <mergeCell ref="W39:W41"/>
    <mergeCell ref="X39:X41"/>
    <mergeCell ref="Y39:Y41"/>
    <mergeCell ref="Z39:Z41"/>
    <mergeCell ref="AA39:AA41"/>
    <mergeCell ref="AB39:AB41"/>
    <mergeCell ref="F42:F46"/>
    <mergeCell ref="G42:G46"/>
    <mergeCell ref="H42:H46"/>
    <mergeCell ref="I42:I46"/>
    <mergeCell ref="N42:N46"/>
    <mergeCell ref="O42:O46"/>
    <mergeCell ref="AC39:AC41"/>
    <mergeCell ref="AD39:AD41"/>
    <mergeCell ref="AE39:AE41"/>
    <mergeCell ref="P39:P41"/>
    <mergeCell ref="Q39:Q41"/>
    <mergeCell ref="R39:R41"/>
    <mergeCell ref="S39:S41"/>
    <mergeCell ref="U39:U41"/>
    <mergeCell ref="V39:V41"/>
    <mergeCell ref="F39:F41"/>
    <mergeCell ref="G39:G41"/>
    <mergeCell ref="H39:H41"/>
    <mergeCell ref="I39:I41"/>
    <mergeCell ref="N39:N41"/>
    <mergeCell ref="O39:O41"/>
    <mergeCell ref="X47:X51"/>
    <mergeCell ref="Y47:Y51"/>
    <mergeCell ref="AG42:AG46"/>
    <mergeCell ref="F47:F51"/>
    <mergeCell ref="G47:G51"/>
    <mergeCell ref="H47:H51"/>
    <mergeCell ref="I47:I51"/>
    <mergeCell ref="N47:N51"/>
    <mergeCell ref="O47:O51"/>
    <mergeCell ref="P47:P51"/>
    <mergeCell ref="Q47:Q51"/>
    <mergeCell ref="R47:R51"/>
    <mergeCell ref="W42:W46"/>
    <mergeCell ref="X42:X46"/>
    <mergeCell ref="Y42:Y46"/>
    <mergeCell ref="Z42:Z46"/>
    <mergeCell ref="AA42:AA46"/>
    <mergeCell ref="AB42:AB46"/>
    <mergeCell ref="P42:P46"/>
    <mergeCell ref="Q42:Q46"/>
    <mergeCell ref="R42:R46"/>
    <mergeCell ref="S42:S46"/>
    <mergeCell ref="U42:U46"/>
    <mergeCell ref="V42:V46"/>
    <mergeCell ref="P52:P54"/>
    <mergeCell ref="Q52:Q54"/>
    <mergeCell ref="R52:R54"/>
    <mergeCell ref="S52:S54"/>
    <mergeCell ref="AF47:AF51"/>
    <mergeCell ref="AG47:AG51"/>
    <mergeCell ref="B52:B54"/>
    <mergeCell ref="C52:C54"/>
    <mergeCell ref="D52:D54"/>
    <mergeCell ref="E52:E54"/>
    <mergeCell ref="F52:F54"/>
    <mergeCell ref="G52:G54"/>
    <mergeCell ref="H52:H54"/>
    <mergeCell ref="I52:I54"/>
    <mergeCell ref="Z47:Z51"/>
    <mergeCell ref="AA47:AA51"/>
    <mergeCell ref="AB47:AB51"/>
    <mergeCell ref="AC47:AC51"/>
    <mergeCell ref="AD47:AD51"/>
    <mergeCell ref="AE47:AE51"/>
    <mergeCell ref="S47:S51"/>
    <mergeCell ref="U47:U51"/>
    <mergeCell ref="V47:V51"/>
    <mergeCell ref="W47:W51"/>
    <mergeCell ref="AF52:AF54"/>
    <mergeCell ref="AG52:AG54"/>
    <mergeCell ref="AH52:AH54"/>
    <mergeCell ref="AI52:AI54"/>
    <mergeCell ref="AJ52:AJ54"/>
    <mergeCell ref="B55:B56"/>
    <mergeCell ref="C55:C56"/>
    <mergeCell ref="D55:D56"/>
    <mergeCell ref="E55:E56"/>
    <mergeCell ref="F55:F56"/>
    <mergeCell ref="Z52:Z54"/>
    <mergeCell ref="AA52:AA54"/>
    <mergeCell ref="AB52:AB54"/>
    <mergeCell ref="AC52:AC54"/>
    <mergeCell ref="AD52:AD54"/>
    <mergeCell ref="AE52:AE54"/>
    <mergeCell ref="T52:T54"/>
    <mergeCell ref="U52:U54"/>
    <mergeCell ref="V52:V54"/>
    <mergeCell ref="W52:W54"/>
    <mergeCell ref="X52:X54"/>
    <mergeCell ref="Y52:Y54"/>
    <mergeCell ref="N52:N54"/>
    <mergeCell ref="O52:O54"/>
    <mergeCell ref="S55:S56"/>
    <mergeCell ref="T55:T56"/>
    <mergeCell ref="U55:U56"/>
    <mergeCell ref="V55:V56"/>
    <mergeCell ref="G55:G56"/>
    <mergeCell ref="H55:H56"/>
    <mergeCell ref="I55:I56"/>
    <mergeCell ref="N55:N56"/>
    <mergeCell ref="O55:O56"/>
    <mergeCell ref="P55:P56"/>
    <mergeCell ref="AI55:AI56"/>
    <mergeCell ref="AJ55:AJ56"/>
    <mergeCell ref="B57:B59"/>
    <mergeCell ref="C57:C59"/>
    <mergeCell ref="D57:D59"/>
    <mergeCell ref="E57:E59"/>
    <mergeCell ref="F57:F59"/>
    <mergeCell ref="G57:G59"/>
    <mergeCell ref="H57:H59"/>
    <mergeCell ref="I57:I59"/>
    <mergeCell ref="AC55:AC56"/>
    <mergeCell ref="AD55:AD56"/>
    <mergeCell ref="AE55:AE56"/>
    <mergeCell ref="AF55:AF56"/>
    <mergeCell ref="AG55:AG56"/>
    <mergeCell ref="AH55:AH56"/>
    <mergeCell ref="W55:W56"/>
    <mergeCell ref="X55:X56"/>
    <mergeCell ref="Y55:Y56"/>
    <mergeCell ref="Z55:Z56"/>
    <mergeCell ref="AA55:AA56"/>
    <mergeCell ref="AB55:AB56"/>
    <mergeCell ref="Q55:Q56"/>
    <mergeCell ref="R55:R56"/>
    <mergeCell ref="AI57:AI59"/>
    <mergeCell ref="AJ57:AJ59"/>
    <mergeCell ref="B60:B64"/>
    <mergeCell ref="C60:C64"/>
    <mergeCell ref="D60:D62"/>
    <mergeCell ref="E60:E64"/>
    <mergeCell ref="F60:F62"/>
    <mergeCell ref="Z57:Z59"/>
    <mergeCell ref="AA57:AA59"/>
    <mergeCell ref="AB57:AB59"/>
    <mergeCell ref="AC57:AC59"/>
    <mergeCell ref="AD57:AD59"/>
    <mergeCell ref="AE57:AE59"/>
    <mergeCell ref="T57:T59"/>
    <mergeCell ref="U57:U59"/>
    <mergeCell ref="V57:V59"/>
    <mergeCell ref="W57:W59"/>
    <mergeCell ref="X57:X59"/>
    <mergeCell ref="Y57:Y59"/>
    <mergeCell ref="N57:N59"/>
    <mergeCell ref="O57:O59"/>
    <mergeCell ref="P57:P59"/>
    <mergeCell ref="Q57:Q59"/>
    <mergeCell ref="R57:R59"/>
    <mergeCell ref="G60:G62"/>
    <mergeCell ref="H60:H64"/>
    <mergeCell ref="I60:I64"/>
    <mergeCell ref="N60:N64"/>
    <mergeCell ref="O60:O64"/>
    <mergeCell ref="P60:P64"/>
    <mergeCell ref="AF57:AF59"/>
    <mergeCell ref="AG57:AG59"/>
    <mergeCell ref="AH57:AH59"/>
    <mergeCell ref="S57:S59"/>
    <mergeCell ref="Y60:Y64"/>
    <mergeCell ref="Z60:Z64"/>
    <mergeCell ref="AA60:AA64"/>
    <mergeCell ref="AB60:AB62"/>
    <mergeCell ref="Q60:Q64"/>
    <mergeCell ref="R60:R64"/>
    <mergeCell ref="S60:S64"/>
    <mergeCell ref="T60:T62"/>
    <mergeCell ref="U60:U62"/>
    <mergeCell ref="V60:V62"/>
    <mergeCell ref="B65:B69"/>
    <mergeCell ref="C65:C69"/>
    <mergeCell ref="D65:D69"/>
    <mergeCell ref="E65:E69"/>
    <mergeCell ref="F65:F69"/>
    <mergeCell ref="G65:G69"/>
    <mergeCell ref="AI60:AI64"/>
    <mergeCell ref="AJ60:AJ64"/>
    <mergeCell ref="D63:D64"/>
    <mergeCell ref="F63:F64"/>
    <mergeCell ref="G63:G64"/>
    <mergeCell ref="T63:T64"/>
    <mergeCell ref="U63:U64"/>
    <mergeCell ref="V63:V64"/>
    <mergeCell ref="AB63:AB64"/>
    <mergeCell ref="AE63:AE64"/>
    <mergeCell ref="AC60:AC64"/>
    <mergeCell ref="AD60:AD64"/>
    <mergeCell ref="AE60:AE62"/>
    <mergeCell ref="AF60:AF64"/>
    <mergeCell ref="AG60:AG64"/>
    <mergeCell ref="AH60:AH64"/>
    <mergeCell ref="W60:W64"/>
    <mergeCell ref="X60:X64"/>
    <mergeCell ref="T65:T69"/>
    <mergeCell ref="U65:U69"/>
    <mergeCell ref="V65:V69"/>
    <mergeCell ref="W65:W69"/>
    <mergeCell ref="H65:H69"/>
    <mergeCell ref="I65:I69"/>
    <mergeCell ref="N65:N69"/>
    <mergeCell ref="O65:O69"/>
    <mergeCell ref="P65:P69"/>
    <mergeCell ref="Q65:Q69"/>
    <mergeCell ref="AJ65:AJ69"/>
    <mergeCell ref="B70:B71"/>
    <mergeCell ref="C70:C71"/>
    <mergeCell ref="D70:D71"/>
    <mergeCell ref="E70:E71"/>
    <mergeCell ref="F70:F71"/>
    <mergeCell ref="G70:G71"/>
    <mergeCell ref="N70:N71"/>
    <mergeCell ref="O70:O71"/>
    <mergeCell ref="P70:P71"/>
    <mergeCell ref="AD65:AD69"/>
    <mergeCell ref="AE65:AE69"/>
    <mergeCell ref="AF65:AF69"/>
    <mergeCell ref="AG65:AG69"/>
    <mergeCell ref="AH65:AH69"/>
    <mergeCell ref="AI65:AI69"/>
    <mergeCell ref="X65:X69"/>
    <mergeCell ref="Y65:Y69"/>
    <mergeCell ref="Z65:Z69"/>
    <mergeCell ref="AA65:AA69"/>
    <mergeCell ref="AB65:AB69"/>
    <mergeCell ref="AC65:AC69"/>
    <mergeCell ref="R65:R69"/>
    <mergeCell ref="S65:S69"/>
    <mergeCell ref="AJ70:AJ71"/>
    <mergeCell ref="B72:B73"/>
    <mergeCell ref="C72:C73"/>
    <mergeCell ref="D72:D73"/>
    <mergeCell ref="E72:E73"/>
    <mergeCell ref="F72:F73"/>
    <mergeCell ref="G72:G73"/>
    <mergeCell ref="N72:N73"/>
    <mergeCell ref="O72:O73"/>
    <mergeCell ref="AC70:AC71"/>
    <mergeCell ref="AD70:AD71"/>
    <mergeCell ref="AE70:AE71"/>
    <mergeCell ref="AF70:AF71"/>
    <mergeCell ref="AG70:AG71"/>
    <mergeCell ref="AH70:AH71"/>
    <mergeCell ref="W70:W71"/>
    <mergeCell ref="X70:X71"/>
    <mergeCell ref="Y70:Y71"/>
    <mergeCell ref="Z70:Z71"/>
    <mergeCell ref="AA70:AA71"/>
    <mergeCell ref="AB70:AB71"/>
    <mergeCell ref="Q70:Q71"/>
    <mergeCell ref="R70:R71"/>
    <mergeCell ref="S70:S71"/>
    <mergeCell ref="Z72:Z73"/>
    <mergeCell ref="AA72:AA73"/>
    <mergeCell ref="P72:P73"/>
    <mergeCell ref="Q72:Q73"/>
    <mergeCell ref="R72:R73"/>
    <mergeCell ref="S72:S73"/>
    <mergeCell ref="T72:T73"/>
    <mergeCell ref="U72:U73"/>
    <mergeCell ref="AI70:AI71"/>
    <mergeCell ref="T70:T71"/>
    <mergeCell ref="U70:U71"/>
    <mergeCell ref="V70:V71"/>
    <mergeCell ref="Q74:Q75"/>
    <mergeCell ref="R74:R75"/>
    <mergeCell ref="S74:S75"/>
    <mergeCell ref="T74:T75"/>
    <mergeCell ref="AH72:AH73"/>
    <mergeCell ref="AI72:AI73"/>
    <mergeCell ref="AJ72:AJ73"/>
    <mergeCell ref="B74:B75"/>
    <mergeCell ref="C74:C75"/>
    <mergeCell ref="D74:D75"/>
    <mergeCell ref="E74:E75"/>
    <mergeCell ref="F74:F75"/>
    <mergeCell ref="G74:G75"/>
    <mergeCell ref="N74:N75"/>
    <mergeCell ref="AB72:AB73"/>
    <mergeCell ref="AC72:AC73"/>
    <mergeCell ref="AD72:AD73"/>
    <mergeCell ref="AE72:AE73"/>
    <mergeCell ref="AF72:AF73"/>
    <mergeCell ref="AG72:AG73"/>
    <mergeCell ref="V72:V73"/>
    <mergeCell ref="W72:W73"/>
    <mergeCell ref="X72:X73"/>
    <mergeCell ref="Y72:Y73"/>
    <mergeCell ref="AG74:AG75"/>
    <mergeCell ref="AH74:AH75"/>
    <mergeCell ref="AI74:AI75"/>
    <mergeCell ref="AJ74:AJ75"/>
    <mergeCell ref="B76:B82"/>
    <mergeCell ref="C76:C82"/>
    <mergeCell ref="D76:D82"/>
    <mergeCell ref="E76:E82"/>
    <mergeCell ref="F76:F77"/>
    <mergeCell ref="G76:G77"/>
    <mergeCell ref="AA74:AA75"/>
    <mergeCell ref="AB74:AB75"/>
    <mergeCell ref="AC74:AC75"/>
    <mergeCell ref="AD74:AD75"/>
    <mergeCell ref="AE74:AE75"/>
    <mergeCell ref="AF74:AF75"/>
    <mergeCell ref="U74:U75"/>
    <mergeCell ref="V74:V75"/>
    <mergeCell ref="W74:W75"/>
    <mergeCell ref="X74:X75"/>
    <mergeCell ref="Y74:Y75"/>
    <mergeCell ref="Z74:Z75"/>
    <mergeCell ref="O74:O75"/>
    <mergeCell ref="P74:P75"/>
    <mergeCell ref="AF76:AF77"/>
    <mergeCell ref="AG76:AG77"/>
    <mergeCell ref="AH76:AH82"/>
    <mergeCell ref="AI76:AI82"/>
    <mergeCell ref="AJ76:AJ82"/>
    <mergeCell ref="F78:F79"/>
    <mergeCell ref="G78:G79"/>
    <mergeCell ref="U78:U79"/>
    <mergeCell ref="V78:V79"/>
    <mergeCell ref="AB78:AB79"/>
    <mergeCell ref="Z76:Z82"/>
    <mergeCell ref="AA76:AA82"/>
    <mergeCell ref="AB76:AB77"/>
    <mergeCell ref="AC76:AC77"/>
    <mergeCell ref="AD76:AD77"/>
    <mergeCell ref="AE76:AE77"/>
    <mergeCell ref="AC78:AC79"/>
    <mergeCell ref="AD78:AD79"/>
    <mergeCell ref="AE78:AE79"/>
    <mergeCell ref="T76:T82"/>
    <mergeCell ref="U76:U77"/>
    <mergeCell ref="V76:V77"/>
    <mergeCell ref="W76:W82"/>
    <mergeCell ref="X76:X82"/>
    <mergeCell ref="AF78:AF79"/>
    <mergeCell ref="AG78:AG79"/>
    <mergeCell ref="F80:F82"/>
    <mergeCell ref="G80:G82"/>
    <mergeCell ref="U80:U82"/>
    <mergeCell ref="V80:V82"/>
    <mergeCell ref="AB80:AB82"/>
    <mergeCell ref="AC80:AC82"/>
    <mergeCell ref="AD80:AD82"/>
    <mergeCell ref="AE80:AE82"/>
    <mergeCell ref="Y76:Y82"/>
    <mergeCell ref="N76:N82"/>
    <mergeCell ref="O76:O82"/>
    <mergeCell ref="P76:P82"/>
    <mergeCell ref="Q76:Q82"/>
    <mergeCell ref="R76:R82"/>
    <mergeCell ref="S76:S82"/>
    <mergeCell ref="AG80:AG82"/>
    <mergeCell ref="B83:B84"/>
    <mergeCell ref="C83:C84"/>
    <mergeCell ref="D83:D84"/>
    <mergeCell ref="E83:E84"/>
    <mergeCell ref="F83:F84"/>
    <mergeCell ref="G83:G84"/>
    <mergeCell ref="N83:N84"/>
    <mergeCell ref="O83:O84"/>
    <mergeCell ref="Z83:Z84"/>
    <mergeCell ref="AA83:AA84"/>
    <mergeCell ref="P83:P84"/>
    <mergeCell ref="Q83:Q84"/>
    <mergeCell ref="R83:R84"/>
    <mergeCell ref="S83:S84"/>
    <mergeCell ref="T83:T84"/>
    <mergeCell ref="U83:U84"/>
    <mergeCell ref="AF80:AF82"/>
    <mergeCell ref="Q85:Q86"/>
    <mergeCell ref="R85:R86"/>
    <mergeCell ref="S85:S86"/>
    <mergeCell ref="T85:T86"/>
    <mergeCell ref="AH83:AH84"/>
    <mergeCell ref="AI83:AI84"/>
    <mergeCell ref="AJ83:AJ84"/>
    <mergeCell ref="B85:B86"/>
    <mergeCell ref="C85:C86"/>
    <mergeCell ref="D85:D86"/>
    <mergeCell ref="E85:E86"/>
    <mergeCell ref="F85:F86"/>
    <mergeCell ref="G85:G86"/>
    <mergeCell ref="N85:N86"/>
    <mergeCell ref="AB83:AB84"/>
    <mergeCell ref="AC83:AC84"/>
    <mergeCell ref="AD83:AD84"/>
    <mergeCell ref="AE83:AE84"/>
    <mergeCell ref="AF83:AF84"/>
    <mergeCell ref="AG83:AG84"/>
    <mergeCell ref="V83:V84"/>
    <mergeCell ref="W83:W84"/>
    <mergeCell ref="X83:X84"/>
    <mergeCell ref="Y83:Y84"/>
    <mergeCell ref="AG85:AG86"/>
    <mergeCell ref="AH85:AH86"/>
    <mergeCell ref="AI85:AI86"/>
    <mergeCell ref="AJ85:AJ86"/>
    <mergeCell ref="B87:B95"/>
    <mergeCell ref="C87:C95"/>
    <mergeCell ref="D87:D95"/>
    <mergeCell ref="E87:E95"/>
    <mergeCell ref="F87:F89"/>
    <mergeCell ref="G87:G95"/>
    <mergeCell ref="AA85:AA86"/>
    <mergeCell ref="AB85:AB86"/>
    <mergeCell ref="AC85:AC86"/>
    <mergeCell ref="AD85:AD86"/>
    <mergeCell ref="AE85:AE86"/>
    <mergeCell ref="AF85:AF86"/>
    <mergeCell ref="U85:U86"/>
    <mergeCell ref="V85:V86"/>
    <mergeCell ref="W85:W86"/>
    <mergeCell ref="X85:X86"/>
    <mergeCell ref="Y85:Y86"/>
    <mergeCell ref="Z85:Z86"/>
    <mergeCell ref="O85:O86"/>
    <mergeCell ref="P85:P86"/>
    <mergeCell ref="AB93:AB95"/>
    <mergeCell ref="R87:R95"/>
    <mergeCell ref="S87:S95"/>
    <mergeCell ref="T87:T95"/>
    <mergeCell ref="U87:U89"/>
    <mergeCell ref="V87:V89"/>
    <mergeCell ref="W87:W95"/>
    <mergeCell ref="H87:H95"/>
    <mergeCell ref="I87:I95"/>
    <mergeCell ref="N87:N95"/>
    <mergeCell ref="O87:O95"/>
    <mergeCell ref="P87:P95"/>
    <mergeCell ref="Q87:Q95"/>
    <mergeCell ref="AJ87:AJ95"/>
    <mergeCell ref="F90:F92"/>
    <mergeCell ref="U90:U92"/>
    <mergeCell ref="V90:V92"/>
    <mergeCell ref="AB90:AB92"/>
    <mergeCell ref="AE90:AE92"/>
    <mergeCell ref="AI90:AI92"/>
    <mergeCell ref="F93:F95"/>
    <mergeCell ref="U93:U95"/>
    <mergeCell ref="V93:V95"/>
    <mergeCell ref="AD87:AD95"/>
    <mergeCell ref="AE87:AE89"/>
    <mergeCell ref="AF87:AF95"/>
    <mergeCell ref="AG87:AG95"/>
    <mergeCell ref="AH87:AH95"/>
    <mergeCell ref="AI87:AI89"/>
    <mergeCell ref="AE93:AE95"/>
    <mergeCell ref="AI93:AI95"/>
    <mergeCell ref="X87:X95"/>
    <mergeCell ref="Y87:Y95"/>
    <mergeCell ref="Z87:Z95"/>
    <mergeCell ref="AA87:AA95"/>
    <mergeCell ref="AB87:AB89"/>
    <mergeCell ref="AC87:AC95"/>
    <mergeCell ref="H96:H100"/>
    <mergeCell ref="I96:I100"/>
    <mergeCell ref="N96:N98"/>
    <mergeCell ref="O96:O100"/>
    <mergeCell ref="P96:P98"/>
    <mergeCell ref="Q96:Q98"/>
    <mergeCell ref="B96:B100"/>
    <mergeCell ref="C96:C100"/>
    <mergeCell ref="D96:D100"/>
    <mergeCell ref="E96:E100"/>
    <mergeCell ref="F96:F100"/>
    <mergeCell ref="G96:G100"/>
    <mergeCell ref="AI96:AI100"/>
    <mergeCell ref="AJ96:AJ100"/>
    <mergeCell ref="AC96:AC100"/>
    <mergeCell ref="AD96:AD100"/>
    <mergeCell ref="AE96:AE100"/>
    <mergeCell ref="AF96:AF100"/>
    <mergeCell ref="AG96:AG100"/>
    <mergeCell ref="AH96:AH100"/>
    <mergeCell ref="R96:R98"/>
    <mergeCell ref="S96:S98"/>
    <mergeCell ref="T96:T100"/>
    <mergeCell ref="U96:U100"/>
    <mergeCell ref="V96:V100"/>
    <mergeCell ref="AB96:AB100"/>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B8165-7FD2-436C-9D43-9E7CCBA318D7}">
  <dimension ref="A1:AJ57"/>
  <sheetViews>
    <sheetView zoomScale="60" zoomScaleNormal="60" workbookViewId="0">
      <selection activeCell="E12" sqref="E12:E17"/>
    </sheetView>
  </sheetViews>
  <sheetFormatPr defaultRowHeight="15" x14ac:dyDescent="0.25"/>
  <cols>
    <col min="1" max="1" width="5" customWidth="1"/>
    <col min="2" max="2" width="21" customWidth="1"/>
    <col min="3" max="3" width="17.85546875" customWidth="1"/>
    <col min="4" max="5" width="13.85546875" customWidth="1"/>
    <col min="6" max="6" width="18.140625" style="31" customWidth="1"/>
    <col min="7" max="7" width="59.7109375" customWidth="1"/>
    <col min="8" max="8" width="14.85546875" style="32" customWidth="1"/>
    <col min="9" max="9" width="13.85546875" style="32" customWidth="1"/>
    <col min="10" max="10" width="37.85546875" customWidth="1"/>
    <col min="11" max="14" width="10.5703125" customWidth="1"/>
    <col min="15" max="15" width="15.85546875" customWidth="1"/>
    <col min="16" max="16" width="12.5703125" customWidth="1"/>
    <col min="17" max="17" width="13.7109375" customWidth="1"/>
    <col min="18" max="18" width="11.7109375" customWidth="1"/>
    <col min="19" max="19" width="11.5703125" customWidth="1"/>
    <col min="20" max="21" width="14" customWidth="1"/>
    <col min="22" max="22" width="12.5703125" customWidth="1"/>
    <col min="23" max="23" width="11.140625" customWidth="1"/>
    <col min="24" max="24" width="10" customWidth="1"/>
    <col min="25" max="25" width="10.140625" customWidth="1"/>
    <col min="26" max="26" width="9.85546875" customWidth="1"/>
    <col min="27" max="27" width="12.140625" customWidth="1"/>
    <col min="28" max="29" width="11.140625" customWidth="1"/>
    <col min="30" max="30" width="12.140625" customWidth="1"/>
    <col min="31" max="33" width="11.140625" customWidth="1"/>
    <col min="34" max="34" width="18" customWidth="1"/>
    <col min="35" max="35" width="16.42578125" customWidth="1"/>
    <col min="36" max="36" width="19.42578125" bestFit="1" customWidth="1"/>
    <col min="38" max="38" width="27.28515625" customWidth="1"/>
  </cols>
  <sheetData>
    <row r="1" spans="1:36" x14ac:dyDescent="0.25">
      <c r="A1" s="1"/>
      <c r="B1" s="338" t="s">
        <v>40</v>
      </c>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1"/>
    </row>
    <row r="2" spans="1:36" x14ac:dyDescent="0.25">
      <c r="A2" s="1"/>
      <c r="B2" s="1"/>
      <c r="C2" s="1"/>
      <c r="D2" s="1"/>
      <c r="E2" s="1"/>
      <c r="F2" s="22"/>
      <c r="G2" s="1"/>
      <c r="H2" s="23"/>
      <c r="I2" s="23"/>
      <c r="J2" s="1"/>
      <c r="K2" s="1"/>
      <c r="L2" s="1"/>
      <c r="M2" s="1"/>
      <c r="N2" s="1"/>
      <c r="O2" s="1"/>
      <c r="P2" s="1"/>
      <c r="Q2" s="1"/>
      <c r="R2" s="1"/>
      <c r="S2" s="1"/>
      <c r="T2" s="1"/>
      <c r="U2" s="1"/>
      <c r="V2" s="1"/>
      <c r="W2" s="1"/>
      <c r="X2" s="1"/>
      <c r="Y2" s="1"/>
      <c r="Z2" s="1"/>
      <c r="AA2" s="1"/>
      <c r="AB2" s="1"/>
      <c r="AC2" s="1"/>
      <c r="AD2" s="1"/>
      <c r="AE2" s="1"/>
      <c r="AF2" s="1"/>
      <c r="AG2" s="1"/>
      <c r="AH2" s="1"/>
      <c r="AI2" s="1"/>
      <c r="AJ2" s="1"/>
    </row>
    <row r="3" spans="1:36" ht="23.1" customHeight="1" x14ac:dyDescent="0.25">
      <c r="A3" s="1"/>
      <c r="B3" s="331" t="s">
        <v>0</v>
      </c>
      <c r="C3" s="331" t="s">
        <v>1</v>
      </c>
      <c r="D3" s="331" t="s">
        <v>28</v>
      </c>
      <c r="E3" s="331" t="s">
        <v>29</v>
      </c>
      <c r="F3" s="331" t="s">
        <v>30</v>
      </c>
      <c r="G3" s="331" t="s">
        <v>3</v>
      </c>
      <c r="H3" s="582" t="s">
        <v>4</v>
      </c>
      <c r="I3" s="582" t="s">
        <v>5</v>
      </c>
      <c r="J3" s="334" t="s">
        <v>6</v>
      </c>
      <c r="K3" s="334"/>
      <c r="L3" s="334"/>
      <c r="M3" s="334"/>
      <c r="N3" s="327" t="s">
        <v>47</v>
      </c>
      <c r="O3" s="331" t="s">
        <v>31</v>
      </c>
      <c r="P3" s="330" t="s">
        <v>42</v>
      </c>
      <c r="Q3" s="330" t="s">
        <v>32</v>
      </c>
      <c r="R3" s="330" t="s">
        <v>37</v>
      </c>
      <c r="S3" s="330" t="s">
        <v>33</v>
      </c>
      <c r="T3" s="331" t="s">
        <v>55</v>
      </c>
      <c r="U3" s="331" t="s">
        <v>57</v>
      </c>
      <c r="V3" s="334" t="s">
        <v>59</v>
      </c>
      <c r="W3" s="334"/>
      <c r="X3" s="334"/>
      <c r="Y3" s="334"/>
      <c r="Z3" s="334"/>
      <c r="AA3" s="334"/>
      <c r="AB3" s="331" t="s">
        <v>69</v>
      </c>
      <c r="AC3" s="408" t="s">
        <v>75</v>
      </c>
      <c r="AD3" s="410" t="s">
        <v>77</v>
      </c>
      <c r="AE3" s="411"/>
      <c r="AF3" s="412"/>
      <c r="AG3" s="327" t="s">
        <v>27</v>
      </c>
      <c r="AH3" s="327" t="s">
        <v>36</v>
      </c>
      <c r="AI3" s="331" t="s">
        <v>34</v>
      </c>
      <c r="AJ3" s="327" t="s">
        <v>35</v>
      </c>
    </row>
    <row r="4" spans="1:36" ht="168.95" customHeight="1" x14ac:dyDescent="0.25">
      <c r="A4" s="1"/>
      <c r="B4" s="331"/>
      <c r="C4" s="331"/>
      <c r="D4" s="331"/>
      <c r="E4" s="331"/>
      <c r="F4" s="331"/>
      <c r="G4" s="331"/>
      <c r="H4" s="582"/>
      <c r="I4" s="582"/>
      <c r="J4" s="3" t="s">
        <v>7</v>
      </c>
      <c r="K4" s="3" t="s">
        <v>8</v>
      </c>
      <c r="L4" s="3" t="s">
        <v>9</v>
      </c>
      <c r="M4" s="11" t="s">
        <v>10</v>
      </c>
      <c r="N4" s="328"/>
      <c r="O4" s="331"/>
      <c r="P4" s="330"/>
      <c r="Q4" s="330"/>
      <c r="R4" s="330"/>
      <c r="S4" s="330"/>
      <c r="T4" s="331"/>
      <c r="U4" s="331"/>
      <c r="V4" s="3" t="s">
        <v>61</v>
      </c>
      <c r="W4" s="3" t="s">
        <v>62</v>
      </c>
      <c r="X4" s="3" t="s">
        <v>15</v>
      </c>
      <c r="Y4" s="3" t="s">
        <v>63</v>
      </c>
      <c r="Z4" s="3" t="s">
        <v>60</v>
      </c>
      <c r="AA4" s="3" t="s">
        <v>25</v>
      </c>
      <c r="AB4" s="331"/>
      <c r="AC4" s="409"/>
      <c r="AD4" s="3" t="s">
        <v>16</v>
      </c>
      <c r="AE4" s="3" t="s">
        <v>17</v>
      </c>
      <c r="AF4" s="3" t="s">
        <v>26</v>
      </c>
      <c r="AG4" s="328"/>
      <c r="AH4" s="328"/>
      <c r="AI4" s="331"/>
      <c r="AJ4" s="328"/>
    </row>
    <row r="5" spans="1:36" ht="15.75" thickBot="1" x14ac:dyDescent="0.3">
      <c r="A5" s="1"/>
      <c r="B5" s="24">
        <v>1</v>
      </c>
      <c r="C5" s="24">
        <v>2</v>
      </c>
      <c r="D5" s="24">
        <v>3</v>
      </c>
      <c r="E5" s="24">
        <v>4</v>
      </c>
      <c r="F5" s="158">
        <v>5</v>
      </c>
      <c r="G5" s="24">
        <v>6</v>
      </c>
      <c r="H5" s="159">
        <v>7</v>
      </c>
      <c r="I5" s="159">
        <v>8</v>
      </c>
      <c r="J5" s="24">
        <v>9</v>
      </c>
      <c r="K5" s="24">
        <v>10</v>
      </c>
      <c r="L5" s="24">
        <v>11</v>
      </c>
      <c r="M5" s="24">
        <v>12</v>
      </c>
      <c r="N5" s="24">
        <v>13</v>
      </c>
      <c r="O5" s="24">
        <v>14</v>
      </c>
      <c r="P5" s="24">
        <v>15</v>
      </c>
      <c r="Q5" s="24">
        <v>16</v>
      </c>
      <c r="R5" s="24">
        <v>17</v>
      </c>
      <c r="S5" s="25">
        <v>18</v>
      </c>
      <c r="T5" s="24">
        <v>19</v>
      </c>
      <c r="U5" s="24">
        <v>20</v>
      </c>
      <c r="V5" s="24">
        <v>21</v>
      </c>
      <c r="W5" s="24">
        <v>22</v>
      </c>
      <c r="X5" s="24">
        <v>23</v>
      </c>
      <c r="Y5" s="24">
        <v>24</v>
      </c>
      <c r="Z5" s="24">
        <v>25</v>
      </c>
      <c r="AA5" s="24">
        <v>26</v>
      </c>
      <c r="AB5" s="24">
        <v>27</v>
      </c>
      <c r="AC5" s="24">
        <v>28</v>
      </c>
      <c r="AD5" s="24">
        <v>29</v>
      </c>
      <c r="AE5" s="24">
        <v>30</v>
      </c>
      <c r="AF5" s="24">
        <v>31</v>
      </c>
      <c r="AG5" s="24">
        <v>32</v>
      </c>
      <c r="AH5" s="24">
        <v>33</v>
      </c>
      <c r="AI5" s="24">
        <v>34</v>
      </c>
      <c r="AJ5" s="24">
        <v>35</v>
      </c>
    </row>
    <row r="6" spans="1:36" s="164" customFormat="1" ht="52.5" customHeight="1" x14ac:dyDescent="0.25">
      <c r="A6" s="160"/>
      <c r="B6" s="583" t="s">
        <v>449</v>
      </c>
      <c r="C6" s="586" t="s">
        <v>450</v>
      </c>
      <c r="D6" s="586" t="s">
        <v>451</v>
      </c>
      <c r="E6" s="586" t="s">
        <v>452</v>
      </c>
      <c r="F6" s="589" t="s">
        <v>453</v>
      </c>
      <c r="G6" s="589" t="s">
        <v>454</v>
      </c>
      <c r="H6" s="589" t="s">
        <v>80</v>
      </c>
      <c r="I6" s="589" t="s">
        <v>80</v>
      </c>
      <c r="J6" s="162" t="s">
        <v>455</v>
      </c>
      <c r="K6" s="162" t="s">
        <v>456</v>
      </c>
      <c r="L6" s="161" t="s">
        <v>114</v>
      </c>
      <c r="M6" s="163" t="s">
        <v>457</v>
      </c>
      <c r="N6" s="589" t="s">
        <v>130</v>
      </c>
      <c r="O6" s="611" t="s">
        <v>107</v>
      </c>
      <c r="P6" s="589" t="s">
        <v>132</v>
      </c>
      <c r="Q6" s="589" t="s">
        <v>86</v>
      </c>
      <c r="R6" s="589" t="s">
        <v>87</v>
      </c>
      <c r="S6" s="589" t="s">
        <v>133</v>
      </c>
      <c r="T6" s="601">
        <f>U6+U8</f>
        <v>552500</v>
      </c>
      <c r="U6" s="604">
        <f>V6</f>
        <v>42500</v>
      </c>
      <c r="V6" s="604">
        <v>42500</v>
      </c>
      <c r="W6" s="589">
        <v>0</v>
      </c>
      <c r="X6" s="589">
        <v>0</v>
      </c>
      <c r="Y6" s="589">
        <v>0</v>
      </c>
      <c r="Z6" s="589">
        <v>0</v>
      </c>
      <c r="AA6" s="589">
        <v>0</v>
      </c>
      <c r="AB6" s="600">
        <v>7500</v>
      </c>
      <c r="AC6" s="589" t="s">
        <v>88</v>
      </c>
      <c r="AD6" s="589">
        <v>0</v>
      </c>
      <c r="AE6" s="589">
        <f t="shared" ref="AE6" si="0">V6</f>
        <v>42500</v>
      </c>
      <c r="AF6" s="589">
        <v>0</v>
      </c>
      <c r="AG6" s="589">
        <v>0</v>
      </c>
      <c r="AH6" s="605" t="s">
        <v>458</v>
      </c>
      <c r="AI6" s="605" t="s">
        <v>459</v>
      </c>
      <c r="AJ6" s="591">
        <v>45488</v>
      </c>
    </row>
    <row r="7" spans="1:36" s="164" customFormat="1" ht="61.5" customHeight="1" x14ac:dyDescent="0.25">
      <c r="A7" s="160"/>
      <c r="B7" s="584"/>
      <c r="C7" s="587"/>
      <c r="D7" s="587"/>
      <c r="E7" s="587"/>
      <c r="F7" s="264"/>
      <c r="G7" s="264"/>
      <c r="H7" s="264"/>
      <c r="I7" s="264"/>
      <c r="J7" s="166" t="s">
        <v>460</v>
      </c>
      <c r="K7" s="166" t="s">
        <v>461</v>
      </c>
      <c r="L7" s="165" t="s">
        <v>214</v>
      </c>
      <c r="M7" s="167" t="s">
        <v>462</v>
      </c>
      <c r="N7" s="264"/>
      <c r="O7" s="594"/>
      <c r="P7" s="264"/>
      <c r="Q7" s="264"/>
      <c r="R7" s="264"/>
      <c r="S7" s="264"/>
      <c r="T7" s="602"/>
      <c r="U7" s="596"/>
      <c r="V7" s="596"/>
      <c r="W7" s="264"/>
      <c r="X7" s="264"/>
      <c r="Y7" s="264"/>
      <c r="Z7" s="264"/>
      <c r="AA7" s="264"/>
      <c r="AB7" s="598"/>
      <c r="AC7" s="264"/>
      <c r="AD7" s="264"/>
      <c r="AE7" s="264"/>
      <c r="AF7" s="264"/>
      <c r="AG7" s="264"/>
      <c r="AH7" s="606"/>
      <c r="AI7" s="606"/>
      <c r="AJ7" s="592"/>
    </row>
    <row r="8" spans="1:36" s="164" customFormat="1" ht="52.5" customHeight="1" x14ac:dyDescent="0.25">
      <c r="A8" s="160"/>
      <c r="B8" s="584"/>
      <c r="C8" s="587"/>
      <c r="D8" s="587"/>
      <c r="E8" s="587"/>
      <c r="F8" s="264" t="s">
        <v>463</v>
      </c>
      <c r="G8" s="264"/>
      <c r="H8" s="264"/>
      <c r="I8" s="264"/>
      <c r="J8" s="166" t="s">
        <v>455</v>
      </c>
      <c r="K8" s="166" t="s">
        <v>456</v>
      </c>
      <c r="L8" s="165" t="s">
        <v>114</v>
      </c>
      <c r="M8" s="167" t="s">
        <v>464</v>
      </c>
      <c r="N8" s="264" t="s">
        <v>130</v>
      </c>
      <c r="O8" s="594" t="s">
        <v>107</v>
      </c>
      <c r="P8" s="264" t="s">
        <v>132</v>
      </c>
      <c r="Q8" s="264" t="s">
        <v>86</v>
      </c>
      <c r="R8" s="264" t="s">
        <v>87</v>
      </c>
      <c r="S8" s="264" t="s">
        <v>133</v>
      </c>
      <c r="T8" s="602"/>
      <c r="U8" s="596">
        <f>V8</f>
        <v>510000</v>
      </c>
      <c r="V8" s="596">
        <v>510000</v>
      </c>
      <c r="W8" s="264">
        <v>0</v>
      </c>
      <c r="X8" s="264">
        <v>0</v>
      </c>
      <c r="Y8" s="264">
        <v>0</v>
      </c>
      <c r="Z8" s="264">
        <v>0</v>
      </c>
      <c r="AA8" s="264">
        <v>0</v>
      </c>
      <c r="AB8" s="598">
        <v>90000</v>
      </c>
      <c r="AC8" s="264" t="s">
        <v>88</v>
      </c>
      <c r="AD8" s="264">
        <v>0</v>
      </c>
      <c r="AE8" s="264">
        <f t="shared" ref="AE8" si="1">V8</f>
        <v>510000</v>
      </c>
      <c r="AF8" s="264">
        <v>0</v>
      </c>
      <c r="AG8" s="264">
        <v>0</v>
      </c>
      <c r="AH8" s="606"/>
      <c r="AI8" s="606"/>
      <c r="AJ8" s="592"/>
    </row>
    <row r="9" spans="1:36" s="164" customFormat="1" ht="46.5" customHeight="1" thickBot="1" x14ac:dyDescent="0.3">
      <c r="A9" s="160"/>
      <c r="B9" s="585"/>
      <c r="C9" s="588"/>
      <c r="D9" s="588"/>
      <c r="E9" s="588"/>
      <c r="F9" s="590"/>
      <c r="G9" s="590"/>
      <c r="H9" s="590"/>
      <c r="I9" s="590"/>
      <c r="J9" s="169" t="s">
        <v>460</v>
      </c>
      <c r="K9" s="169" t="s">
        <v>461</v>
      </c>
      <c r="L9" s="168" t="s">
        <v>214</v>
      </c>
      <c r="M9" s="170" t="s">
        <v>464</v>
      </c>
      <c r="N9" s="590"/>
      <c r="O9" s="595"/>
      <c r="P9" s="590"/>
      <c r="Q9" s="590"/>
      <c r="R9" s="590"/>
      <c r="S9" s="590"/>
      <c r="T9" s="603"/>
      <c r="U9" s="597"/>
      <c r="V9" s="597"/>
      <c r="W9" s="590"/>
      <c r="X9" s="590"/>
      <c r="Y9" s="590"/>
      <c r="Z9" s="590"/>
      <c r="AA9" s="590"/>
      <c r="AB9" s="599"/>
      <c r="AC9" s="590"/>
      <c r="AD9" s="590"/>
      <c r="AE9" s="590"/>
      <c r="AF9" s="590"/>
      <c r="AG9" s="590"/>
      <c r="AH9" s="607"/>
      <c r="AI9" s="607"/>
      <c r="AJ9" s="593"/>
    </row>
    <row r="10" spans="1:36" s="164" customFormat="1" ht="52.5" customHeight="1" x14ac:dyDescent="0.25">
      <c r="A10" s="160"/>
      <c r="B10" s="608" t="s">
        <v>465</v>
      </c>
      <c r="C10" s="609" t="s">
        <v>466</v>
      </c>
      <c r="D10" s="609" t="s">
        <v>451</v>
      </c>
      <c r="E10" s="609" t="s">
        <v>452</v>
      </c>
      <c r="F10" s="610" t="s">
        <v>467</v>
      </c>
      <c r="G10" s="610" t="s">
        <v>454</v>
      </c>
      <c r="H10" s="610" t="s">
        <v>80</v>
      </c>
      <c r="I10" s="610" t="s">
        <v>80</v>
      </c>
      <c r="J10" s="171" t="s">
        <v>455</v>
      </c>
      <c r="K10" s="171" t="s">
        <v>456</v>
      </c>
      <c r="L10" s="172" t="s">
        <v>114</v>
      </c>
      <c r="M10" s="173" t="s">
        <v>468</v>
      </c>
      <c r="N10" s="610" t="s">
        <v>130</v>
      </c>
      <c r="O10" s="613" t="s">
        <v>98</v>
      </c>
      <c r="P10" s="610" t="s">
        <v>132</v>
      </c>
      <c r="Q10" s="610" t="s">
        <v>86</v>
      </c>
      <c r="R10" s="610" t="s">
        <v>87</v>
      </c>
      <c r="S10" s="610" t="s">
        <v>133</v>
      </c>
      <c r="T10" s="617">
        <f>U10</f>
        <v>424401</v>
      </c>
      <c r="U10" s="612">
        <f>V10</f>
        <v>424401</v>
      </c>
      <c r="V10" s="612">
        <v>424401</v>
      </c>
      <c r="W10" s="610">
        <v>0</v>
      </c>
      <c r="X10" s="610">
        <v>0</v>
      </c>
      <c r="Y10" s="610">
        <v>0</v>
      </c>
      <c r="Z10" s="610">
        <v>0</v>
      </c>
      <c r="AA10" s="610">
        <v>0</v>
      </c>
      <c r="AB10" s="616">
        <v>74895</v>
      </c>
      <c r="AC10" s="610" t="s">
        <v>88</v>
      </c>
      <c r="AD10" s="610">
        <v>0</v>
      </c>
      <c r="AE10" s="610">
        <f t="shared" ref="AE10" si="2">V10</f>
        <v>424401</v>
      </c>
      <c r="AF10" s="610">
        <v>0</v>
      </c>
      <c r="AG10" s="610">
        <v>0</v>
      </c>
      <c r="AH10" s="615" t="s">
        <v>469</v>
      </c>
      <c r="AI10" s="615" t="s">
        <v>470</v>
      </c>
      <c r="AJ10" s="614"/>
    </row>
    <row r="11" spans="1:36" s="164" customFormat="1" ht="61.5" customHeight="1" thickBot="1" x14ac:dyDescent="0.3">
      <c r="A11" s="160"/>
      <c r="B11" s="608"/>
      <c r="C11" s="609"/>
      <c r="D11" s="609"/>
      <c r="E11" s="609"/>
      <c r="F11" s="610"/>
      <c r="G11" s="610"/>
      <c r="H11" s="610"/>
      <c r="I11" s="610"/>
      <c r="J11" s="174" t="s">
        <v>460</v>
      </c>
      <c r="K11" s="174" t="s">
        <v>461</v>
      </c>
      <c r="L11" s="175" t="s">
        <v>214</v>
      </c>
      <c r="M11" s="176" t="s">
        <v>471</v>
      </c>
      <c r="N11" s="610"/>
      <c r="O11" s="613"/>
      <c r="P11" s="610"/>
      <c r="Q11" s="610"/>
      <c r="R11" s="610"/>
      <c r="S11" s="610"/>
      <c r="T11" s="617"/>
      <c r="U11" s="612"/>
      <c r="V11" s="612"/>
      <c r="W11" s="610"/>
      <c r="X11" s="610"/>
      <c r="Y11" s="610"/>
      <c r="Z11" s="610"/>
      <c r="AA11" s="610"/>
      <c r="AB11" s="616"/>
      <c r="AC11" s="610"/>
      <c r="AD11" s="610"/>
      <c r="AE11" s="610"/>
      <c r="AF11" s="610"/>
      <c r="AG11" s="610"/>
      <c r="AH11" s="615"/>
      <c r="AI11" s="615"/>
      <c r="AJ11" s="614"/>
    </row>
    <row r="12" spans="1:36" s="164" customFormat="1" ht="52.5" customHeight="1" x14ac:dyDescent="0.25">
      <c r="A12" s="160"/>
      <c r="B12" s="583" t="s">
        <v>472</v>
      </c>
      <c r="C12" s="586" t="s">
        <v>473</v>
      </c>
      <c r="D12" s="586" t="s">
        <v>451</v>
      </c>
      <c r="E12" s="586" t="s">
        <v>452</v>
      </c>
      <c r="F12" s="589" t="s">
        <v>474</v>
      </c>
      <c r="G12" s="589" t="s">
        <v>454</v>
      </c>
      <c r="H12" s="589" t="s">
        <v>80</v>
      </c>
      <c r="I12" s="589" t="s">
        <v>80</v>
      </c>
      <c r="J12" s="162" t="s">
        <v>455</v>
      </c>
      <c r="K12" s="162" t="s">
        <v>456</v>
      </c>
      <c r="L12" s="161" t="s">
        <v>114</v>
      </c>
      <c r="M12" s="163" t="s">
        <v>475</v>
      </c>
      <c r="N12" s="589" t="s">
        <v>130</v>
      </c>
      <c r="O12" s="611" t="s">
        <v>84</v>
      </c>
      <c r="P12" s="589" t="s">
        <v>132</v>
      </c>
      <c r="Q12" s="589" t="s">
        <v>86</v>
      </c>
      <c r="R12" s="589" t="s">
        <v>87</v>
      </c>
      <c r="S12" s="589" t="s">
        <v>133</v>
      </c>
      <c r="T12" s="601">
        <f>U12+U14</f>
        <v>2742606</v>
      </c>
      <c r="U12" s="604">
        <f>V12</f>
        <v>1834847.11</v>
      </c>
      <c r="V12" s="604">
        <v>1834847.11</v>
      </c>
      <c r="W12" s="589">
        <v>0</v>
      </c>
      <c r="X12" s="589">
        <v>0</v>
      </c>
      <c r="Y12" s="589">
        <v>0</v>
      </c>
      <c r="Z12" s="589">
        <v>0</v>
      </c>
      <c r="AA12" s="589">
        <v>0</v>
      </c>
      <c r="AB12" s="600">
        <v>323796.55</v>
      </c>
      <c r="AC12" s="589" t="s">
        <v>88</v>
      </c>
      <c r="AD12" s="589">
        <v>0</v>
      </c>
      <c r="AE12" s="589">
        <f t="shared" ref="AE12" si="3">V12</f>
        <v>1834847.11</v>
      </c>
      <c r="AF12" s="589">
        <v>0</v>
      </c>
      <c r="AG12" s="589">
        <v>0</v>
      </c>
      <c r="AH12" s="605" t="s">
        <v>469</v>
      </c>
      <c r="AI12" s="605" t="s">
        <v>470</v>
      </c>
      <c r="AJ12" s="618"/>
    </row>
    <row r="13" spans="1:36" s="164" customFormat="1" ht="76.5" customHeight="1" x14ac:dyDescent="0.25">
      <c r="A13" s="160"/>
      <c r="B13" s="584"/>
      <c r="C13" s="587"/>
      <c r="D13" s="587"/>
      <c r="E13" s="587"/>
      <c r="F13" s="264"/>
      <c r="G13" s="264"/>
      <c r="H13" s="264"/>
      <c r="I13" s="264"/>
      <c r="J13" s="166" t="s">
        <v>460</v>
      </c>
      <c r="K13" s="166" t="s">
        <v>461</v>
      </c>
      <c r="L13" s="165" t="s">
        <v>214</v>
      </c>
      <c r="M13" s="167" t="s">
        <v>475</v>
      </c>
      <c r="N13" s="264"/>
      <c r="O13" s="594"/>
      <c r="P13" s="264"/>
      <c r="Q13" s="264"/>
      <c r="R13" s="264"/>
      <c r="S13" s="264"/>
      <c r="T13" s="602"/>
      <c r="U13" s="596"/>
      <c r="V13" s="596"/>
      <c r="W13" s="264"/>
      <c r="X13" s="264"/>
      <c r="Y13" s="264"/>
      <c r="Z13" s="264"/>
      <c r="AA13" s="264"/>
      <c r="AB13" s="598"/>
      <c r="AC13" s="264"/>
      <c r="AD13" s="264"/>
      <c r="AE13" s="264"/>
      <c r="AF13" s="264"/>
      <c r="AG13" s="264"/>
      <c r="AH13" s="606"/>
      <c r="AI13" s="606"/>
      <c r="AJ13" s="614"/>
    </row>
    <row r="14" spans="1:36" s="164" customFormat="1" ht="40.5" customHeight="1" x14ac:dyDescent="0.25">
      <c r="A14" s="160"/>
      <c r="B14" s="584"/>
      <c r="C14" s="587"/>
      <c r="D14" s="587"/>
      <c r="E14" s="587"/>
      <c r="F14" s="264" t="s">
        <v>476</v>
      </c>
      <c r="G14" s="264" t="s">
        <v>477</v>
      </c>
      <c r="H14" s="264" t="s">
        <v>80</v>
      </c>
      <c r="I14" s="264" t="s">
        <v>80</v>
      </c>
      <c r="J14" s="166" t="s">
        <v>478</v>
      </c>
      <c r="K14" s="166" t="s">
        <v>479</v>
      </c>
      <c r="L14" s="165" t="s">
        <v>112</v>
      </c>
      <c r="M14" s="167" t="s">
        <v>480</v>
      </c>
      <c r="N14" s="264" t="s">
        <v>130</v>
      </c>
      <c r="O14" s="594" t="s">
        <v>84</v>
      </c>
      <c r="P14" s="264" t="s">
        <v>132</v>
      </c>
      <c r="Q14" s="264" t="s">
        <v>86</v>
      </c>
      <c r="R14" s="264" t="s">
        <v>87</v>
      </c>
      <c r="S14" s="264" t="s">
        <v>133</v>
      </c>
      <c r="T14" s="602"/>
      <c r="U14" s="596">
        <f>V14</f>
        <v>907758.89</v>
      </c>
      <c r="V14" s="596">
        <v>907758.89</v>
      </c>
      <c r="W14" s="264">
        <v>0</v>
      </c>
      <c r="X14" s="264">
        <v>0</v>
      </c>
      <c r="Y14" s="264">
        <v>0</v>
      </c>
      <c r="Z14" s="264">
        <v>0</v>
      </c>
      <c r="AA14" s="264">
        <v>0</v>
      </c>
      <c r="AB14" s="598">
        <v>160192.75</v>
      </c>
      <c r="AC14" s="264" t="s">
        <v>134</v>
      </c>
      <c r="AD14" s="264">
        <v>0</v>
      </c>
      <c r="AE14" s="264">
        <f t="shared" ref="AE14" si="4">V14</f>
        <v>907758.89</v>
      </c>
      <c r="AF14" s="264">
        <v>0</v>
      </c>
      <c r="AG14" s="264">
        <v>0</v>
      </c>
      <c r="AH14" s="606"/>
      <c r="AI14" s="606"/>
      <c r="AJ14" s="614"/>
    </row>
    <row r="15" spans="1:36" s="164" customFormat="1" ht="52.5" customHeight="1" x14ac:dyDescent="0.25">
      <c r="A15" s="160"/>
      <c r="B15" s="584"/>
      <c r="C15" s="587"/>
      <c r="D15" s="587"/>
      <c r="E15" s="587"/>
      <c r="F15" s="264"/>
      <c r="G15" s="264"/>
      <c r="H15" s="264"/>
      <c r="I15" s="264"/>
      <c r="J15" s="166" t="s">
        <v>481</v>
      </c>
      <c r="K15" s="166" t="s">
        <v>482</v>
      </c>
      <c r="L15" s="165" t="s">
        <v>117</v>
      </c>
      <c r="M15" s="167" t="s">
        <v>483</v>
      </c>
      <c r="N15" s="264"/>
      <c r="O15" s="594"/>
      <c r="P15" s="264"/>
      <c r="Q15" s="264"/>
      <c r="R15" s="264"/>
      <c r="S15" s="264"/>
      <c r="T15" s="602"/>
      <c r="U15" s="596"/>
      <c r="V15" s="596"/>
      <c r="W15" s="264"/>
      <c r="X15" s="264"/>
      <c r="Y15" s="264"/>
      <c r="Z15" s="264"/>
      <c r="AA15" s="264"/>
      <c r="AB15" s="598"/>
      <c r="AC15" s="264"/>
      <c r="AD15" s="264"/>
      <c r="AE15" s="264"/>
      <c r="AF15" s="264"/>
      <c r="AG15" s="264"/>
      <c r="AH15" s="606"/>
      <c r="AI15" s="606"/>
      <c r="AJ15" s="614"/>
    </row>
    <row r="16" spans="1:36" s="164" customFormat="1" ht="41.45" customHeight="1" x14ac:dyDescent="0.25">
      <c r="A16" s="160"/>
      <c r="B16" s="584"/>
      <c r="C16" s="587"/>
      <c r="D16" s="587"/>
      <c r="E16" s="587"/>
      <c r="F16" s="264"/>
      <c r="G16" s="264"/>
      <c r="H16" s="264"/>
      <c r="I16" s="264"/>
      <c r="J16" s="166" t="s">
        <v>484</v>
      </c>
      <c r="K16" s="166" t="s">
        <v>485</v>
      </c>
      <c r="L16" s="165" t="s">
        <v>128</v>
      </c>
      <c r="M16" s="167" t="s">
        <v>129</v>
      </c>
      <c r="N16" s="264"/>
      <c r="O16" s="594"/>
      <c r="P16" s="264"/>
      <c r="Q16" s="264"/>
      <c r="R16" s="264"/>
      <c r="S16" s="264"/>
      <c r="T16" s="602"/>
      <c r="U16" s="596"/>
      <c r="V16" s="596"/>
      <c r="W16" s="264"/>
      <c r="X16" s="264"/>
      <c r="Y16" s="264"/>
      <c r="Z16" s="264"/>
      <c r="AA16" s="264"/>
      <c r="AB16" s="598"/>
      <c r="AC16" s="264"/>
      <c r="AD16" s="264"/>
      <c r="AE16" s="264"/>
      <c r="AF16" s="264"/>
      <c r="AG16" s="264"/>
      <c r="AH16" s="606"/>
      <c r="AI16" s="606"/>
      <c r="AJ16" s="614"/>
    </row>
    <row r="17" spans="1:36" s="164" customFormat="1" ht="56.45" customHeight="1" thickBot="1" x14ac:dyDescent="0.3">
      <c r="A17" s="160"/>
      <c r="B17" s="585"/>
      <c r="C17" s="588"/>
      <c r="D17" s="588"/>
      <c r="E17" s="588"/>
      <c r="F17" s="590"/>
      <c r="G17" s="590"/>
      <c r="H17" s="590"/>
      <c r="I17" s="590"/>
      <c r="J17" s="169" t="s">
        <v>486</v>
      </c>
      <c r="K17" s="169" t="s">
        <v>487</v>
      </c>
      <c r="L17" s="168" t="s">
        <v>128</v>
      </c>
      <c r="M17" s="168" t="s">
        <v>488</v>
      </c>
      <c r="N17" s="590"/>
      <c r="O17" s="595"/>
      <c r="P17" s="590"/>
      <c r="Q17" s="590"/>
      <c r="R17" s="590"/>
      <c r="S17" s="590"/>
      <c r="T17" s="603"/>
      <c r="U17" s="597"/>
      <c r="V17" s="597"/>
      <c r="W17" s="590"/>
      <c r="X17" s="590"/>
      <c r="Y17" s="590"/>
      <c r="Z17" s="590"/>
      <c r="AA17" s="590"/>
      <c r="AB17" s="599"/>
      <c r="AC17" s="590"/>
      <c r="AD17" s="590"/>
      <c r="AE17" s="590"/>
      <c r="AF17" s="590"/>
      <c r="AG17" s="590"/>
      <c r="AH17" s="607"/>
      <c r="AI17" s="607"/>
      <c r="AJ17" s="619"/>
    </row>
    <row r="18" spans="1:36" s="164" customFormat="1" ht="52.5" customHeight="1" x14ac:dyDescent="0.25">
      <c r="A18" s="160"/>
      <c r="B18" s="620" t="s">
        <v>489</v>
      </c>
      <c r="C18" s="621" t="s">
        <v>490</v>
      </c>
      <c r="D18" s="621" t="s">
        <v>451</v>
      </c>
      <c r="E18" s="621" t="s">
        <v>452</v>
      </c>
      <c r="F18" s="622" t="s">
        <v>491</v>
      </c>
      <c r="G18" s="622" t="s">
        <v>454</v>
      </c>
      <c r="H18" s="622" t="s">
        <v>80</v>
      </c>
      <c r="I18" s="622" t="s">
        <v>80</v>
      </c>
      <c r="J18" s="171" t="s">
        <v>455</v>
      </c>
      <c r="K18" s="171" t="s">
        <v>456</v>
      </c>
      <c r="L18" s="172" t="s">
        <v>114</v>
      </c>
      <c r="M18" s="173" t="s">
        <v>492</v>
      </c>
      <c r="N18" s="622" t="s">
        <v>130</v>
      </c>
      <c r="O18" s="630" t="s">
        <v>493</v>
      </c>
      <c r="P18" s="622" t="s">
        <v>132</v>
      </c>
      <c r="Q18" s="622" t="s">
        <v>86</v>
      </c>
      <c r="R18" s="622" t="s">
        <v>87</v>
      </c>
      <c r="S18" s="622" t="s">
        <v>133</v>
      </c>
      <c r="T18" s="623">
        <f>U18+U20</f>
        <v>312868</v>
      </c>
      <c r="U18" s="629">
        <f>V18</f>
        <v>73669.5</v>
      </c>
      <c r="V18" s="629">
        <v>73669.5</v>
      </c>
      <c r="W18" s="622">
        <v>0</v>
      </c>
      <c r="X18" s="622">
        <v>0</v>
      </c>
      <c r="Y18" s="622">
        <v>0</v>
      </c>
      <c r="Z18" s="622">
        <v>0</v>
      </c>
      <c r="AA18" s="622">
        <v>0</v>
      </c>
      <c r="AB18" s="628">
        <v>13000.5</v>
      </c>
      <c r="AC18" s="622" t="s">
        <v>88</v>
      </c>
      <c r="AD18" s="622">
        <v>0</v>
      </c>
      <c r="AE18" s="622">
        <f t="shared" ref="AE18" si="5">V18</f>
        <v>73669.5</v>
      </c>
      <c r="AF18" s="622">
        <v>0</v>
      </c>
      <c r="AG18" s="622">
        <v>0</v>
      </c>
      <c r="AH18" s="624" t="s">
        <v>469</v>
      </c>
      <c r="AI18" s="624" t="s">
        <v>470</v>
      </c>
      <c r="AJ18" s="625"/>
    </row>
    <row r="19" spans="1:36" s="164" customFormat="1" ht="76.5" customHeight="1" x14ac:dyDescent="0.25">
      <c r="A19" s="160"/>
      <c r="B19" s="584"/>
      <c r="C19" s="587"/>
      <c r="D19" s="587"/>
      <c r="E19" s="587"/>
      <c r="F19" s="264"/>
      <c r="G19" s="264"/>
      <c r="H19" s="264"/>
      <c r="I19" s="264"/>
      <c r="J19" s="166" t="s">
        <v>460</v>
      </c>
      <c r="K19" s="166" t="s">
        <v>461</v>
      </c>
      <c r="L19" s="165" t="s">
        <v>214</v>
      </c>
      <c r="M19" s="167" t="s">
        <v>494</v>
      </c>
      <c r="N19" s="264"/>
      <c r="O19" s="594"/>
      <c r="P19" s="264"/>
      <c r="Q19" s="264"/>
      <c r="R19" s="264"/>
      <c r="S19" s="264"/>
      <c r="T19" s="602"/>
      <c r="U19" s="596"/>
      <c r="V19" s="596"/>
      <c r="W19" s="264"/>
      <c r="X19" s="264"/>
      <c r="Y19" s="264"/>
      <c r="Z19" s="264"/>
      <c r="AA19" s="264"/>
      <c r="AB19" s="598"/>
      <c r="AC19" s="264"/>
      <c r="AD19" s="264"/>
      <c r="AE19" s="264"/>
      <c r="AF19" s="264"/>
      <c r="AG19" s="264"/>
      <c r="AH19" s="606"/>
      <c r="AI19" s="606"/>
      <c r="AJ19" s="626"/>
    </row>
    <row r="20" spans="1:36" s="164" customFormat="1" ht="40.5" customHeight="1" x14ac:dyDescent="0.25">
      <c r="A20" s="160"/>
      <c r="B20" s="584"/>
      <c r="C20" s="587"/>
      <c r="D20" s="587"/>
      <c r="E20" s="587"/>
      <c r="F20" s="264" t="s">
        <v>495</v>
      </c>
      <c r="G20" s="264" t="s">
        <v>477</v>
      </c>
      <c r="H20" s="264" t="s">
        <v>80</v>
      </c>
      <c r="I20" s="264" t="s">
        <v>80</v>
      </c>
      <c r="J20" s="166" t="s">
        <v>478</v>
      </c>
      <c r="K20" s="166" t="s">
        <v>479</v>
      </c>
      <c r="L20" s="165" t="s">
        <v>112</v>
      </c>
      <c r="M20" s="167" t="s">
        <v>496</v>
      </c>
      <c r="N20" s="264" t="s">
        <v>130</v>
      </c>
      <c r="O20" s="594" t="s">
        <v>493</v>
      </c>
      <c r="P20" s="264" t="s">
        <v>132</v>
      </c>
      <c r="Q20" s="264" t="s">
        <v>86</v>
      </c>
      <c r="R20" s="264" t="s">
        <v>87</v>
      </c>
      <c r="S20" s="264" t="s">
        <v>133</v>
      </c>
      <c r="T20" s="602"/>
      <c r="U20" s="596">
        <f>V20</f>
        <v>239198.5</v>
      </c>
      <c r="V20" s="596">
        <v>239198.5</v>
      </c>
      <c r="W20" s="264">
        <v>0</v>
      </c>
      <c r="X20" s="264">
        <v>0</v>
      </c>
      <c r="Y20" s="264">
        <v>0</v>
      </c>
      <c r="Z20" s="264">
        <v>0</v>
      </c>
      <c r="AA20" s="264">
        <v>0</v>
      </c>
      <c r="AB20" s="598">
        <v>42211.5</v>
      </c>
      <c r="AC20" s="264" t="s">
        <v>134</v>
      </c>
      <c r="AD20" s="264">
        <v>0</v>
      </c>
      <c r="AE20" s="264">
        <f t="shared" ref="AE20" si="6">V20</f>
        <v>239198.5</v>
      </c>
      <c r="AF20" s="264">
        <v>0</v>
      </c>
      <c r="AG20" s="264">
        <v>0</v>
      </c>
      <c r="AH20" s="606"/>
      <c r="AI20" s="606"/>
      <c r="AJ20" s="626"/>
    </row>
    <row r="21" spans="1:36" s="164" customFormat="1" ht="52.5" customHeight="1" x14ac:dyDescent="0.25">
      <c r="A21" s="160"/>
      <c r="B21" s="584"/>
      <c r="C21" s="587"/>
      <c r="D21" s="587"/>
      <c r="E21" s="587"/>
      <c r="F21" s="264"/>
      <c r="G21" s="264"/>
      <c r="H21" s="264"/>
      <c r="I21" s="264"/>
      <c r="J21" s="166" t="s">
        <v>481</v>
      </c>
      <c r="K21" s="166" t="s">
        <v>482</v>
      </c>
      <c r="L21" s="165" t="s">
        <v>117</v>
      </c>
      <c r="M21" s="167" t="s">
        <v>483</v>
      </c>
      <c r="N21" s="264"/>
      <c r="O21" s="594"/>
      <c r="P21" s="264"/>
      <c r="Q21" s="264"/>
      <c r="R21" s="264"/>
      <c r="S21" s="264"/>
      <c r="T21" s="602"/>
      <c r="U21" s="596"/>
      <c r="V21" s="596"/>
      <c r="W21" s="264"/>
      <c r="X21" s="264"/>
      <c r="Y21" s="264"/>
      <c r="Z21" s="264"/>
      <c r="AA21" s="264"/>
      <c r="AB21" s="598"/>
      <c r="AC21" s="264"/>
      <c r="AD21" s="264"/>
      <c r="AE21" s="264"/>
      <c r="AF21" s="264"/>
      <c r="AG21" s="264"/>
      <c r="AH21" s="606"/>
      <c r="AI21" s="606"/>
      <c r="AJ21" s="626"/>
    </row>
    <row r="22" spans="1:36" s="164" customFormat="1" ht="41.45" customHeight="1" x14ac:dyDescent="0.25">
      <c r="A22" s="160"/>
      <c r="B22" s="584"/>
      <c r="C22" s="587"/>
      <c r="D22" s="587"/>
      <c r="E22" s="587"/>
      <c r="F22" s="264"/>
      <c r="G22" s="264"/>
      <c r="H22" s="264"/>
      <c r="I22" s="264"/>
      <c r="J22" s="166" t="s">
        <v>484</v>
      </c>
      <c r="K22" s="166" t="s">
        <v>485</v>
      </c>
      <c r="L22" s="165" t="s">
        <v>128</v>
      </c>
      <c r="M22" s="167" t="s">
        <v>129</v>
      </c>
      <c r="N22" s="264"/>
      <c r="O22" s="594"/>
      <c r="P22" s="264"/>
      <c r="Q22" s="264"/>
      <c r="R22" s="264"/>
      <c r="S22" s="264"/>
      <c r="T22" s="602"/>
      <c r="U22" s="596"/>
      <c r="V22" s="596"/>
      <c r="W22" s="264"/>
      <c r="X22" s="264"/>
      <c r="Y22" s="264"/>
      <c r="Z22" s="264"/>
      <c r="AA22" s="264"/>
      <c r="AB22" s="598"/>
      <c r="AC22" s="264"/>
      <c r="AD22" s="264"/>
      <c r="AE22" s="264"/>
      <c r="AF22" s="264"/>
      <c r="AG22" s="264"/>
      <c r="AH22" s="606"/>
      <c r="AI22" s="606"/>
      <c r="AJ22" s="626"/>
    </row>
    <row r="23" spans="1:36" s="164" customFormat="1" ht="56.45" customHeight="1" thickBot="1" x14ac:dyDescent="0.3">
      <c r="A23" s="160"/>
      <c r="B23" s="585"/>
      <c r="C23" s="588"/>
      <c r="D23" s="588"/>
      <c r="E23" s="588"/>
      <c r="F23" s="590"/>
      <c r="G23" s="590"/>
      <c r="H23" s="590"/>
      <c r="I23" s="590"/>
      <c r="J23" s="169" t="s">
        <v>486</v>
      </c>
      <c r="K23" s="169" t="s">
        <v>487</v>
      </c>
      <c r="L23" s="168" t="s">
        <v>128</v>
      </c>
      <c r="M23" s="168" t="s">
        <v>488</v>
      </c>
      <c r="N23" s="590"/>
      <c r="O23" s="595"/>
      <c r="P23" s="590"/>
      <c r="Q23" s="590"/>
      <c r="R23" s="590"/>
      <c r="S23" s="590"/>
      <c r="T23" s="603"/>
      <c r="U23" s="597"/>
      <c r="V23" s="597"/>
      <c r="W23" s="590"/>
      <c r="X23" s="590"/>
      <c r="Y23" s="590"/>
      <c r="Z23" s="590"/>
      <c r="AA23" s="590"/>
      <c r="AB23" s="599"/>
      <c r="AC23" s="590"/>
      <c r="AD23" s="590"/>
      <c r="AE23" s="590"/>
      <c r="AF23" s="590"/>
      <c r="AG23" s="590"/>
      <c r="AH23" s="607"/>
      <c r="AI23" s="607"/>
      <c r="AJ23" s="627"/>
    </row>
    <row r="24" spans="1:36" s="164" customFormat="1" ht="52.5" customHeight="1" x14ac:dyDescent="0.25">
      <c r="A24" s="160"/>
      <c r="B24" s="620" t="s">
        <v>497</v>
      </c>
      <c r="C24" s="621" t="s">
        <v>498</v>
      </c>
      <c r="D24" s="621" t="s">
        <v>451</v>
      </c>
      <c r="E24" s="621" t="s">
        <v>452</v>
      </c>
      <c r="F24" s="622" t="s">
        <v>499</v>
      </c>
      <c r="G24" s="622" t="s">
        <v>454</v>
      </c>
      <c r="H24" s="622" t="s">
        <v>80</v>
      </c>
      <c r="I24" s="622" t="s">
        <v>80</v>
      </c>
      <c r="J24" s="171" t="s">
        <v>455</v>
      </c>
      <c r="K24" s="171" t="s">
        <v>456</v>
      </c>
      <c r="L24" s="172" t="s">
        <v>114</v>
      </c>
      <c r="M24" s="173" t="s">
        <v>500</v>
      </c>
      <c r="N24" s="622" t="s">
        <v>130</v>
      </c>
      <c r="O24" s="630" t="s">
        <v>501</v>
      </c>
      <c r="P24" s="622" t="s">
        <v>132</v>
      </c>
      <c r="Q24" s="622" t="s">
        <v>86</v>
      </c>
      <c r="R24" s="622" t="s">
        <v>87</v>
      </c>
      <c r="S24" s="622" t="s">
        <v>133</v>
      </c>
      <c r="T24" s="623">
        <f>U24+U26</f>
        <v>1491852</v>
      </c>
      <c r="U24" s="629">
        <f>V24</f>
        <v>935000</v>
      </c>
      <c r="V24" s="629">
        <v>935000</v>
      </c>
      <c r="W24" s="622">
        <v>0</v>
      </c>
      <c r="X24" s="622">
        <v>0</v>
      </c>
      <c r="Y24" s="622">
        <v>0</v>
      </c>
      <c r="Z24" s="622">
        <v>0</v>
      </c>
      <c r="AA24" s="622">
        <v>0</v>
      </c>
      <c r="AB24" s="628">
        <v>165000</v>
      </c>
      <c r="AC24" s="622" t="s">
        <v>88</v>
      </c>
      <c r="AD24" s="622">
        <v>0</v>
      </c>
      <c r="AE24" s="622">
        <f t="shared" ref="AE24" si="7">V24</f>
        <v>935000</v>
      </c>
      <c r="AF24" s="622">
        <v>0</v>
      </c>
      <c r="AG24" s="622">
        <v>0</v>
      </c>
      <c r="AH24" s="624" t="s">
        <v>469</v>
      </c>
      <c r="AI24" s="624" t="s">
        <v>470</v>
      </c>
      <c r="AJ24" s="631"/>
    </row>
    <row r="25" spans="1:36" s="164" customFormat="1" ht="76.5" customHeight="1" x14ac:dyDescent="0.25">
      <c r="A25" s="160"/>
      <c r="B25" s="584"/>
      <c r="C25" s="587"/>
      <c r="D25" s="587"/>
      <c r="E25" s="587"/>
      <c r="F25" s="264"/>
      <c r="G25" s="264"/>
      <c r="H25" s="264"/>
      <c r="I25" s="264"/>
      <c r="J25" s="166" t="s">
        <v>460</v>
      </c>
      <c r="K25" s="166" t="s">
        <v>461</v>
      </c>
      <c r="L25" s="165" t="s">
        <v>214</v>
      </c>
      <c r="M25" s="167" t="s">
        <v>500</v>
      </c>
      <c r="N25" s="264"/>
      <c r="O25" s="594"/>
      <c r="P25" s="264"/>
      <c r="Q25" s="264"/>
      <c r="R25" s="264"/>
      <c r="S25" s="264"/>
      <c r="T25" s="602"/>
      <c r="U25" s="596"/>
      <c r="V25" s="596"/>
      <c r="W25" s="264"/>
      <c r="X25" s="264"/>
      <c r="Y25" s="264"/>
      <c r="Z25" s="264"/>
      <c r="AA25" s="264"/>
      <c r="AB25" s="598"/>
      <c r="AC25" s="264"/>
      <c r="AD25" s="264"/>
      <c r="AE25" s="264"/>
      <c r="AF25" s="264"/>
      <c r="AG25" s="264"/>
      <c r="AH25" s="606"/>
      <c r="AI25" s="606"/>
      <c r="AJ25" s="632"/>
    </row>
    <row r="26" spans="1:36" s="164" customFormat="1" ht="40.5" customHeight="1" x14ac:dyDescent="0.25">
      <c r="A26" s="160"/>
      <c r="B26" s="584"/>
      <c r="C26" s="587"/>
      <c r="D26" s="587"/>
      <c r="E26" s="587"/>
      <c r="F26" s="264" t="s">
        <v>502</v>
      </c>
      <c r="G26" s="264" t="s">
        <v>477</v>
      </c>
      <c r="H26" s="264" t="s">
        <v>80</v>
      </c>
      <c r="I26" s="264" t="s">
        <v>80</v>
      </c>
      <c r="J26" s="166" t="s">
        <v>478</v>
      </c>
      <c r="K26" s="166" t="s">
        <v>479</v>
      </c>
      <c r="L26" s="165" t="s">
        <v>112</v>
      </c>
      <c r="M26" s="167" t="s">
        <v>503</v>
      </c>
      <c r="N26" s="264" t="s">
        <v>130</v>
      </c>
      <c r="O26" s="594" t="s">
        <v>501</v>
      </c>
      <c r="P26" s="264" t="s">
        <v>132</v>
      </c>
      <c r="Q26" s="264" t="s">
        <v>86</v>
      </c>
      <c r="R26" s="264" t="s">
        <v>87</v>
      </c>
      <c r="S26" s="264" t="s">
        <v>133</v>
      </c>
      <c r="T26" s="602"/>
      <c r="U26" s="596">
        <f>V26</f>
        <v>556852</v>
      </c>
      <c r="V26" s="596">
        <v>556852</v>
      </c>
      <c r="W26" s="264">
        <v>0</v>
      </c>
      <c r="X26" s="264">
        <v>0</v>
      </c>
      <c r="Y26" s="264">
        <v>0</v>
      </c>
      <c r="Z26" s="264">
        <v>0</v>
      </c>
      <c r="AA26" s="264">
        <v>0</v>
      </c>
      <c r="AB26" s="598">
        <v>98268</v>
      </c>
      <c r="AC26" s="264" t="s">
        <v>134</v>
      </c>
      <c r="AD26" s="264">
        <v>0</v>
      </c>
      <c r="AE26" s="264">
        <f t="shared" ref="AE26" si="8">V26</f>
        <v>556852</v>
      </c>
      <c r="AF26" s="264">
        <v>0</v>
      </c>
      <c r="AG26" s="264">
        <v>0</v>
      </c>
      <c r="AH26" s="606"/>
      <c r="AI26" s="606"/>
      <c r="AJ26" s="632"/>
    </row>
    <row r="27" spans="1:36" s="164" customFormat="1" ht="52.5" customHeight="1" x14ac:dyDescent="0.25">
      <c r="A27" s="160"/>
      <c r="B27" s="584"/>
      <c r="C27" s="587"/>
      <c r="D27" s="587"/>
      <c r="E27" s="587"/>
      <c r="F27" s="264"/>
      <c r="G27" s="264"/>
      <c r="H27" s="264"/>
      <c r="I27" s="264"/>
      <c r="J27" s="166" t="s">
        <v>481</v>
      </c>
      <c r="K27" s="166" t="s">
        <v>482</v>
      </c>
      <c r="L27" s="165" t="s">
        <v>117</v>
      </c>
      <c r="M27" s="167" t="s">
        <v>504</v>
      </c>
      <c r="N27" s="264"/>
      <c r="O27" s="594"/>
      <c r="P27" s="264"/>
      <c r="Q27" s="264"/>
      <c r="R27" s="264"/>
      <c r="S27" s="264"/>
      <c r="T27" s="602"/>
      <c r="U27" s="596"/>
      <c r="V27" s="596"/>
      <c r="W27" s="264"/>
      <c r="X27" s="264"/>
      <c r="Y27" s="264"/>
      <c r="Z27" s="264"/>
      <c r="AA27" s="264"/>
      <c r="AB27" s="598"/>
      <c r="AC27" s="264"/>
      <c r="AD27" s="264"/>
      <c r="AE27" s="264"/>
      <c r="AF27" s="264"/>
      <c r="AG27" s="264"/>
      <c r="AH27" s="606"/>
      <c r="AI27" s="606"/>
      <c r="AJ27" s="632"/>
    </row>
    <row r="28" spans="1:36" s="164" customFormat="1" ht="41.45" customHeight="1" x14ac:dyDescent="0.25">
      <c r="A28" s="160"/>
      <c r="B28" s="584"/>
      <c r="C28" s="587"/>
      <c r="D28" s="587"/>
      <c r="E28" s="587"/>
      <c r="F28" s="264"/>
      <c r="G28" s="264"/>
      <c r="H28" s="264"/>
      <c r="I28" s="264"/>
      <c r="J28" s="166" t="s">
        <v>484</v>
      </c>
      <c r="K28" s="166" t="s">
        <v>485</v>
      </c>
      <c r="L28" s="165" t="s">
        <v>128</v>
      </c>
      <c r="M28" s="167" t="s">
        <v>500</v>
      </c>
      <c r="N28" s="264"/>
      <c r="O28" s="594"/>
      <c r="P28" s="264"/>
      <c r="Q28" s="264"/>
      <c r="R28" s="264"/>
      <c r="S28" s="264"/>
      <c r="T28" s="602"/>
      <c r="U28" s="596"/>
      <c r="V28" s="596"/>
      <c r="W28" s="264"/>
      <c r="X28" s="264"/>
      <c r="Y28" s="264"/>
      <c r="Z28" s="264"/>
      <c r="AA28" s="264"/>
      <c r="AB28" s="598"/>
      <c r="AC28" s="264"/>
      <c r="AD28" s="264"/>
      <c r="AE28" s="264"/>
      <c r="AF28" s="264"/>
      <c r="AG28" s="264"/>
      <c r="AH28" s="606"/>
      <c r="AI28" s="606"/>
      <c r="AJ28" s="632"/>
    </row>
    <row r="29" spans="1:36" s="164" customFormat="1" ht="56.45" customHeight="1" thickBot="1" x14ac:dyDescent="0.3">
      <c r="A29" s="160"/>
      <c r="B29" s="585"/>
      <c r="C29" s="588"/>
      <c r="D29" s="588"/>
      <c r="E29" s="588"/>
      <c r="F29" s="590"/>
      <c r="G29" s="590"/>
      <c r="H29" s="590"/>
      <c r="I29" s="590"/>
      <c r="J29" s="169" t="s">
        <v>486</v>
      </c>
      <c r="K29" s="169" t="s">
        <v>487</v>
      </c>
      <c r="L29" s="168" t="s">
        <v>128</v>
      </c>
      <c r="M29" s="168" t="s">
        <v>505</v>
      </c>
      <c r="N29" s="590"/>
      <c r="O29" s="595"/>
      <c r="P29" s="590"/>
      <c r="Q29" s="590"/>
      <c r="R29" s="590"/>
      <c r="S29" s="590"/>
      <c r="T29" s="603"/>
      <c r="U29" s="597"/>
      <c r="V29" s="597"/>
      <c r="W29" s="590"/>
      <c r="X29" s="590"/>
      <c r="Y29" s="590"/>
      <c r="Z29" s="590"/>
      <c r="AA29" s="590"/>
      <c r="AB29" s="599"/>
      <c r="AC29" s="590"/>
      <c r="AD29" s="590"/>
      <c r="AE29" s="590"/>
      <c r="AF29" s="590"/>
      <c r="AG29" s="590"/>
      <c r="AH29" s="607"/>
      <c r="AI29" s="607"/>
      <c r="AJ29" s="633"/>
    </row>
    <row r="30" spans="1:36" s="164" customFormat="1" ht="40.5" customHeight="1" x14ac:dyDescent="0.25">
      <c r="A30" s="634"/>
      <c r="B30" s="620" t="s">
        <v>506</v>
      </c>
      <c r="C30" s="622" t="s">
        <v>507</v>
      </c>
      <c r="D30" s="622" t="s">
        <v>451</v>
      </c>
      <c r="E30" s="622" t="s">
        <v>452</v>
      </c>
      <c r="F30" s="622" t="s">
        <v>508</v>
      </c>
      <c r="G30" s="610" t="s">
        <v>477</v>
      </c>
      <c r="H30" s="610" t="s">
        <v>80</v>
      </c>
      <c r="I30" s="610" t="s">
        <v>80</v>
      </c>
      <c r="J30" s="171" t="s">
        <v>478</v>
      </c>
      <c r="K30" s="171" t="s">
        <v>479</v>
      </c>
      <c r="L30" s="172" t="s">
        <v>112</v>
      </c>
      <c r="M30" s="173" t="s">
        <v>509</v>
      </c>
      <c r="N30" s="610" t="s">
        <v>130</v>
      </c>
      <c r="O30" s="613" t="s">
        <v>240</v>
      </c>
      <c r="P30" s="610" t="s">
        <v>132</v>
      </c>
      <c r="Q30" s="610" t="s">
        <v>86</v>
      </c>
      <c r="R30" s="610" t="s">
        <v>87</v>
      </c>
      <c r="S30" s="610" t="s">
        <v>133</v>
      </c>
      <c r="T30" s="617">
        <f>U30</f>
        <v>378530</v>
      </c>
      <c r="U30" s="629">
        <f>V30</f>
        <v>378530</v>
      </c>
      <c r="V30" s="629">
        <v>378530</v>
      </c>
      <c r="W30" s="622">
        <v>0</v>
      </c>
      <c r="X30" s="622">
        <v>0</v>
      </c>
      <c r="Y30" s="622">
        <v>0</v>
      </c>
      <c r="Z30" s="622">
        <v>0</v>
      </c>
      <c r="AA30" s="622">
        <v>0</v>
      </c>
      <c r="AB30" s="616">
        <v>66800</v>
      </c>
      <c r="AC30" s="622" t="s">
        <v>134</v>
      </c>
      <c r="AD30" s="622">
        <v>0</v>
      </c>
      <c r="AE30" s="622">
        <f t="shared" ref="AE30" si="9">V30</f>
        <v>378530</v>
      </c>
      <c r="AF30" s="622">
        <v>0</v>
      </c>
      <c r="AG30" s="622">
        <v>0</v>
      </c>
      <c r="AH30" s="650" t="s">
        <v>469</v>
      </c>
      <c r="AI30" s="650" t="s">
        <v>470</v>
      </c>
      <c r="AJ30" s="636"/>
    </row>
    <row r="31" spans="1:36" s="164" customFormat="1" ht="52.5" customHeight="1" x14ac:dyDescent="0.25">
      <c r="A31" s="634"/>
      <c r="B31" s="584"/>
      <c r="C31" s="264"/>
      <c r="D31" s="264"/>
      <c r="E31" s="264"/>
      <c r="F31" s="264"/>
      <c r="G31" s="610"/>
      <c r="H31" s="610"/>
      <c r="I31" s="610"/>
      <c r="J31" s="166" t="s">
        <v>481</v>
      </c>
      <c r="K31" s="166" t="s">
        <v>482</v>
      </c>
      <c r="L31" s="165" t="s">
        <v>117</v>
      </c>
      <c r="M31" s="167" t="s">
        <v>483</v>
      </c>
      <c r="N31" s="610"/>
      <c r="O31" s="613"/>
      <c r="P31" s="610"/>
      <c r="Q31" s="610"/>
      <c r="R31" s="610"/>
      <c r="S31" s="610"/>
      <c r="T31" s="617"/>
      <c r="U31" s="596"/>
      <c r="V31" s="596"/>
      <c r="W31" s="264"/>
      <c r="X31" s="264"/>
      <c r="Y31" s="264"/>
      <c r="Z31" s="264"/>
      <c r="AA31" s="264"/>
      <c r="AB31" s="616"/>
      <c r="AC31" s="264"/>
      <c r="AD31" s="264"/>
      <c r="AE31" s="264"/>
      <c r="AF31" s="264"/>
      <c r="AG31" s="264"/>
      <c r="AH31" s="650"/>
      <c r="AI31" s="650"/>
      <c r="AJ31" s="636"/>
    </row>
    <row r="32" spans="1:36" s="164" customFormat="1" ht="41.45" customHeight="1" x14ac:dyDescent="0.25">
      <c r="A32" s="634"/>
      <c r="B32" s="584"/>
      <c r="C32" s="264"/>
      <c r="D32" s="264"/>
      <c r="E32" s="264"/>
      <c r="F32" s="264"/>
      <c r="G32" s="610"/>
      <c r="H32" s="610"/>
      <c r="I32" s="610"/>
      <c r="J32" s="166" t="s">
        <v>484</v>
      </c>
      <c r="K32" s="166" t="s">
        <v>485</v>
      </c>
      <c r="L32" s="165" t="s">
        <v>128</v>
      </c>
      <c r="M32" s="167" t="s">
        <v>129</v>
      </c>
      <c r="N32" s="610"/>
      <c r="O32" s="613"/>
      <c r="P32" s="610"/>
      <c r="Q32" s="610"/>
      <c r="R32" s="610"/>
      <c r="S32" s="610"/>
      <c r="T32" s="617"/>
      <c r="U32" s="596"/>
      <c r="V32" s="596"/>
      <c r="W32" s="264"/>
      <c r="X32" s="264"/>
      <c r="Y32" s="264"/>
      <c r="Z32" s="264"/>
      <c r="AA32" s="264"/>
      <c r="AB32" s="616"/>
      <c r="AC32" s="264"/>
      <c r="AD32" s="264"/>
      <c r="AE32" s="264"/>
      <c r="AF32" s="264"/>
      <c r="AG32" s="264"/>
      <c r="AH32" s="650"/>
      <c r="AI32" s="650"/>
      <c r="AJ32" s="636"/>
    </row>
    <row r="33" spans="1:36" s="164" customFormat="1" ht="56.45" customHeight="1" thickBot="1" x14ac:dyDescent="0.3">
      <c r="A33" s="634"/>
      <c r="B33" s="585"/>
      <c r="C33" s="590"/>
      <c r="D33" s="590"/>
      <c r="E33" s="590"/>
      <c r="F33" s="590"/>
      <c r="G33" s="635"/>
      <c r="H33" s="635"/>
      <c r="I33" s="635"/>
      <c r="J33" s="169" t="s">
        <v>486</v>
      </c>
      <c r="K33" s="169" t="s">
        <v>487</v>
      </c>
      <c r="L33" s="168" t="s">
        <v>128</v>
      </c>
      <c r="M33" s="168" t="s">
        <v>488</v>
      </c>
      <c r="N33" s="635"/>
      <c r="O33" s="647"/>
      <c r="P33" s="635"/>
      <c r="Q33" s="635"/>
      <c r="R33" s="635"/>
      <c r="S33" s="635"/>
      <c r="T33" s="646"/>
      <c r="U33" s="597"/>
      <c r="V33" s="597"/>
      <c r="W33" s="590"/>
      <c r="X33" s="590"/>
      <c r="Y33" s="590"/>
      <c r="Z33" s="590"/>
      <c r="AA33" s="590"/>
      <c r="AB33" s="645"/>
      <c r="AC33" s="590"/>
      <c r="AD33" s="590"/>
      <c r="AE33" s="590"/>
      <c r="AF33" s="590"/>
      <c r="AG33" s="590"/>
      <c r="AH33" s="651"/>
      <c r="AI33" s="651"/>
      <c r="AJ33" s="637"/>
    </row>
    <row r="34" spans="1:36" ht="45.95" customHeight="1" x14ac:dyDescent="0.25">
      <c r="A34" s="26"/>
      <c r="B34" s="638" t="s">
        <v>122</v>
      </c>
      <c r="C34" s="641" t="s">
        <v>123</v>
      </c>
      <c r="D34" s="641" t="s">
        <v>124</v>
      </c>
      <c r="E34" s="642" t="s">
        <v>125</v>
      </c>
      <c r="F34" s="641" t="s">
        <v>522</v>
      </c>
      <c r="G34" s="641" t="s">
        <v>477</v>
      </c>
      <c r="H34" s="641" t="s">
        <v>80</v>
      </c>
      <c r="I34" s="641" t="s">
        <v>80</v>
      </c>
      <c r="J34" s="27" t="s">
        <v>126</v>
      </c>
      <c r="K34" s="27" t="s">
        <v>127</v>
      </c>
      <c r="L34" s="28" t="s">
        <v>128</v>
      </c>
      <c r="M34" s="29" t="s">
        <v>129</v>
      </c>
      <c r="N34" s="641" t="s">
        <v>130</v>
      </c>
      <c r="O34" s="648" t="s">
        <v>131</v>
      </c>
      <c r="P34" s="649" t="s">
        <v>132</v>
      </c>
      <c r="Q34" s="649" t="s">
        <v>86</v>
      </c>
      <c r="R34" s="649" t="s">
        <v>87</v>
      </c>
      <c r="S34" s="649" t="s">
        <v>133</v>
      </c>
      <c r="T34" s="653">
        <f>U34+U38+U42+U46</f>
        <v>471378.76</v>
      </c>
      <c r="U34" s="653">
        <f>V34</f>
        <v>0</v>
      </c>
      <c r="V34" s="653">
        <v>0</v>
      </c>
      <c r="W34" s="648">
        <v>0</v>
      </c>
      <c r="X34" s="648">
        <v>0</v>
      </c>
      <c r="Y34" s="648">
        <v>0</v>
      </c>
      <c r="Z34" s="648">
        <v>0</v>
      </c>
      <c r="AA34" s="648">
        <v>0</v>
      </c>
      <c r="AB34" s="652">
        <v>0</v>
      </c>
      <c r="AC34" s="587" t="s">
        <v>134</v>
      </c>
      <c r="AD34" s="587">
        <v>0</v>
      </c>
      <c r="AE34" s="587">
        <f>V34</f>
        <v>0</v>
      </c>
      <c r="AF34" s="587">
        <v>0</v>
      </c>
      <c r="AG34" s="587">
        <v>0</v>
      </c>
      <c r="AH34" s="654" t="s">
        <v>135</v>
      </c>
      <c r="AI34" s="654" t="s">
        <v>108</v>
      </c>
      <c r="AJ34" s="657" t="s">
        <v>523</v>
      </c>
    </row>
    <row r="35" spans="1:36" ht="38.1" customHeight="1" x14ac:dyDescent="0.25">
      <c r="A35" s="26"/>
      <c r="B35" s="639"/>
      <c r="C35" s="392"/>
      <c r="D35" s="392"/>
      <c r="E35" s="643"/>
      <c r="F35" s="392"/>
      <c r="G35" s="392"/>
      <c r="H35" s="392"/>
      <c r="I35" s="392"/>
      <c r="J35" s="27" t="s">
        <v>136</v>
      </c>
      <c r="K35" s="27" t="s">
        <v>137</v>
      </c>
      <c r="L35" s="28" t="s">
        <v>112</v>
      </c>
      <c r="M35" s="28" t="s">
        <v>138</v>
      </c>
      <c r="N35" s="392"/>
      <c r="O35" s="648"/>
      <c r="P35" s="609"/>
      <c r="Q35" s="609"/>
      <c r="R35" s="609"/>
      <c r="S35" s="609"/>
      <c r="T35" s="653"/>
      <c r="U35" s="653"/>
      <c r="V35" s="653"/>
      <c r="W35" s="648"/>
      <c r="X35" s="648"/>
      <c r="Y35" s="648"/>
      <c r="Z35" s="648"/>
      <c r="AA35" s="648"/>
      <c r="AB35" s="652"/>
      <c r="AC35" s="587"/>
      <c r="AD35" s="587"/>
      <c r="AE35" s="587"/>
      <c r="AF35" s="587"/>
      <c r="AG35" s="587"/>
      <c r="AH35" s="655"/>
      <c r="AI35" s="655"/>
      <c r="AJ35" s="609"/>
    </row>
    <row r="36" spans="1:36" ht="45.95" customHeight="1" x14ac:dyDescent="0.25">
      <c r="A36" s="26"/>
      <c r="B36" s="639"/>
      <c r="C36" s="392"/>
      <c r="D36" s="392"/>
      <c r="E36" s="643"/>
      <c r="F36" s="392"/>
      <c r="G36" s="392"/>
      <c r="H36" s="392"/>
      <c r="I36" s="392"/>
      <c r="J36" s="27" t="s">
        <v>139</v>
      </c>
      <c r="K36" s="27" t="s">
        <v>140</v>
      </c>
      <c r="L36" s="28" t="s">
        <v>128</v>
      </c>
      <c r="M36" s="29" t="s">
        <v>129</v>
      </c>
      <c r="N36" s="392"/>
      <c r="O36" s="648"/>
      <c r="P36" s="609"/>
      <c r="Q36" s="609"/>
      <c r="R36" s="609"/>
      <c r="S36" s="609"/>
      <c r="T36" s="653"/>
      <c r="U36" s="653"/>
      <c r="V36" s="653"/>
      <c r="W36" s="648"/>
      <c r="X36" s="648"/>
      <c r="Y36" s="648"/>
      <c r="Z36" s="648"/>
      <c r="AA36" s="648"/>
      <c r="AB36" s="652"/>
      <c r="AC36" s="587"/>
      <c r="AD36" s="587"/>
      <c r="AE36" s="587"/>
      <c r="AF36" s="587"/>
      <c r="AG36" s="587"/>
      <c r="AH36" s="655"/>
      <c r="AI36" s="655"/>
      <c r="AJ36" s="609"/>
    </row>
    <row r="37" spans="1:36" ht="60.95" customHeight="1" x14ac:dyDescent="0.25">
      <c r="A37" s="26"/>
      <c r="B37" s="639"/>
      <c r="C37" s="392"/>
      <c r="D37" s="392"/>
      <c r="E37" s="643"/>
      <c r="F37" s="393"/>
      <c r="G37" s="392"/>
      <c r="H37" s="393"/>
      <c r="I37" s="393"/>
      <c r="J37" s="27" t="s">
        <v>141</v>
      </c>
      <c r="K37" s="27" t="s">
        <v>142</v>
      </c>
      <c r="L37" s="28" t="s">
        <v>143</v>
      </c>
      <c r="M37" s="28" t="s">
        <v>144</v>
      </c>
      <c r="N37" s="393"/>
      <c r="O37" s="648"/>
      <c r="P37" s="621"/>
      <c r="Q37" s="621"/>
      <c r="R37" s="621"/>
      <c r="S37" s="621"/>
      <c r="T37" s="653"/>
      <c r="U37" s="653"/>
      <c r="V37" s="653"/>
      <c r="W37" s="648"/>
      <c r="X37" s="648"/>
      <c r="Y37" s="648"/>
      <c r="Z37" s="648"/>
      <c r="AA37" s="648"/>
      <c r="AB37" s="652"/>
      <c r="AC37" s="587"/>
      <c r="AD37" s="587"/>
      <c r="AE37" s="587"/>
      <c r="AF37" s="587"/>
      <c r="AG37" s="587"/>
      <c r="AH37" s="655"/>
      <c r="AI37" s="655"/>
      <c r="AJ37" s="609"/>
    </row>
    <row r="38" spans="1:36" ht="50.45" customHeight="1" x14ac:dyDescent="0.25">
      <c r="A38" s="26"/>
      <c r="B38" s="639"/>
      <c r="C38" s="392"/>
      <c r="D38" s="392"/>
      <c r="E38" s="643"/>
      <c r="F38" s="641" t="s">
        <v>524</v>
      </c>
      <c r="G38" s="392"/>
      <c r="H38" s="641" t="s">
        <v>80</v>
      </c>
      <c r="I38" s="641" t="s">
        <v>80</v>
      </c>
      <c r="J38" s="27" t="s">
        <v>126</v>
      </c>
      <c r="K38" s="27" t="s">
        <v>127</v>
      </c>
      <c r="L38" s="28" t="s">
        <v>128</v>
      </c>
      <c r="M38" s="29" t="s">
        <v>129</v>
      </c>
      <c r="N38" s="641" t="s">
        <v>130</v>
      </c>
      <c r="O38" s="658" t="s">
        <v>145</v>
      </c>
      <c r="P38" s="649" t="s">
        <v>132</v>
      </c>
      <c r="Q38" s="649" t="s">
        <v>86</v>
      </c>
      <c r="R38" s="649" t="s">
        <v>87</v>
      </c>
      <c r="S38" s="649" t="s">
        <v>133</v>
      </c>
      <c r="T38" s="653"/>
      <c r="U38" s="653">
        <f t="shared" ref="U38" si="10">V38</f>
        <v>0</v>
      </c>
      <c r="V38" s="653">
        <v>0</v>
      </c>
      <c r="W38" s="648">
        <v>0</v>
      </c>
      <c r="X38" s="648">
        <v>0</v>
      </c>
      <c r="Y38" s="648">
        <v>0</v>
      </c>
      <c r="Z38" s="648">
        <v>0</v>
      </c>
      <c r="AA38" s="648">
        <v>0</v>
      </c>
      <c r="AB38" s="659">
        <v>0</v>
      </c>
      <c r="AC38" s="587" t="s">
        <v>134</v>
      </c>
      <c r="AD38" s="587">
        <v>0</v>
      </c>
      <c r="AE38" s="587">
        <f t="shared" ref="AE38" si="11">V38</f>
        <v>0</v>
      </c>
      <c r="AF38" s="587">
        <v>0</v>
      </c>
      <c r="AG38" s="587">
        <v>0</v>
      </c>
      <c r="AH38" s="655"/>
      <c r="AI38" s="655"/>
      <c r="AJ38" s="609"/>
    </row>
    <row r="39" spans="1:36" ht="37.5" customHeight="1" x14ac:dyDescent="0.25">
      <c r="A39" s="26"/>
      <c r="B39" s="639"/>
      <c r="C39" s="392"/>
      <c r="D39" s="392"/>
      <c r="E39" s="643"/>
      <c r="F39" s="392"/>
      <c r="G39" s="392"/>
      <c r="H39" s="392"/>
      <c r="I39" s="392"/>
      <c r="J39" s="27" t="s">
        <v>136</v>
      </c>
      <c r="K39" s="27" t="s">
        <v>137</v>
      </c>
      <c r="L39" s="28" t="s">
        <v>112</v>
      </c>
      <c r="M39" s="28" t="s">
        <v>146</v>
      </c>
      <c r="N39" s="392"/>
      <c r="O39" s="658"/>
      <c r="P39" s="609"/>
      <c r="Q39" s="609"/>
      <c r="R39" s="609"/>
      <c r="S39" s="609"/>
      <c r="T39" s="653"/>
      <c r="U39" s="653"/>
      <c r="V39" s="653"/>
      <c r="W39" s="648"/>
      <c r="X39" s="648"/>
      <c r="Y39" s="648"/>
      <c r="Z39" s="648"/>
      <c r="AA39" s="648"/>
      <c r="AB39" s="660"/>
      <c r="AC39" s="587"/>
      <c r="AD39" s="587"/>
      <c r="AE39" s="587"/>
      <c r="AF39" s="587"/>
      <c r="AG39" s="587"/>
      <c r="AH39" s="655"/>
      <c r="AI39" s="655"/>
      <c r="AJ39" s="609"/>
    </row>
    <row r="40" spans="1:36" ht="47.1" customHeight="1" x14ac:dyDescent="0.25">
      <c r="A40" s="26"/>
      <c r="B40" s="639"/>
      <c r="C40" s="392"/>
      <c r="D40" s="392"/>
      <c r="E40" s="643"/>
      <c r="F40" s="392"/>
      <c r="G40" s="392"/>
      <c r="H40" s="392"/>
      <c r="I40" s="392"/>
      <c r="J40" s="27" t="s">
        <v>139</v>
      </c>
      <c r="K40" s="27" t="s">
        <v>140</v>
      </c>
      <c r="L40" s="28" t="s">
        <v>128</v>
      </c>
      <c r="M40" s="29" t="s">
        <v>129</v>
      </c>
      <c r="N40" s="392"/>
      <c r="O40" s="658"/>
      <c r="P40" s="609"/>
      <c r="Q40" s="609"/>
      <c r="R40" s="609"/>
      <c r="S40" s="609"/>
      <c r="T40" s="653"/>
      <c r="U40" s="653"/>
      <c r="V40" s="653"/>
      <c r="W40" s="648"/>
      <c r="X40" s="648"/>
      <c r="Y40" s="648"/>
      <c r="Z40" s="648"/>
      <c r="AA40" s="648"/>
      <c r="AB40" s="660"/>
      <c r="AC40" s="587"/>
      <c r="AD40" s="587"/>
      <c r="AE40" s="587"/>
      <c r="AF40" s="587"/>
      <c r="AG40" s="587"/>
      <c r="AH40" s="655"/>
      <c r="AI40" s="655"/>
      <c r="AJ40" s="609"/>
    </row>
    <row r="41" spans="1:36" ht="63" customHeight="1" x14ac:dyDescent="0.25">
      <c r="A41" s="26"/>
      <c r="B41" s="639"/>
      <c r="C41" s="392"/>
      <c r="D41" s="392"/>
      <c r="E41" s="643"/>
      <c r="F41" s="393"/>
      <c r="G41" s="392"/>
      <c r="H41" s="393"/>
      <c r="I41" s="393"/>
      <c r="J41" s="27" t="s">
        <v>141</v>
      </c>
      <c r="K41" s="27" t="s">
        <v>142</v>
      </c>
      <c r="L41" s="28" t="s">
        <v>143</v>
      </c>
      <c r="M41" s="29" t="s">
        <v>144</v>
      </c>
      <c r="N41" s="393"/>
      <c r="O41" s="658"/>
      <c r="P41" s="621"/>
      <c r="Q41" s="621"/>
      <c r="R41" s="621"/>
      <c r="S41" s="621"/>
      <c r="T41" s="653"/>
      <c r="U41" s="653"/>
      <c r="V41" s="653"/>
      <c r="W41" s="648"/>
      <c r="X41" s="648"/>
      <c r="Y41" s="648"/>
      <c r="Z41" s="648"/>
      <c r="AA41" s="648"/>
      <c r="AB41" s="661"/>
      <c r="AC41" s="587"/>
      <c r="AD41" s="587"/>
      <c r="AE41" s="587"/>
      <c r="AF41" s="587"/>
      <c r="AG41" s="587"/>
      <c r="AH41" s="655"/>
      <c r="AI41" s="655"/>
      <c r="AJ41" s="609"/>
    </row>
    <row r="42" spans="1:36" ht="49.5" customHeight="1" x14ac:dyDescent="0.25">
      <c r="A42" s="30"/>
      <c r="B42" s="639"/>
      <c r="C42" s="392"/>
      <c r="D42" s="392"/>
      <c r="E42" s="643"/>
      <c r="F42" s="641" t="s">
        <v>525</v>
      </c>
      <c r="G42" s="392"/>
      <c r="H42" s="641" t="s">
        <v>80</v>
      </c>
      <c r="I42" s="641" t="s">
        <v>80</v>
      </c>
      <c r="J42" s="27" t="s">
        <v>126</v>
      </c>
      <c r="K42" s="27" t="s">
        <v>127</v>
      </c>
      <c r="L42" s="28" t="s">
        <v>128</v>
      </c>
      <c r="M42" s="29" t="s">
        <v>129</v>
      </c>
      <c r="N42" s="641" t="s">
        <v>130</v>
      </c>
      <c r="O42" s="658" t="s">
        <v>147</v>
      </c>
      <c r="P42" s="649" t="s">
        <v>132</v>
      </c>
      <c r="Q42" s="649" t="s">
        <v>86</v>
      </c>
      <c r="R42" s="649" t="s">
        <v>87</v>
      </c>
      <c r="S42" s="649" t="s">
        <v>133</v>
      </c>
      <c r="T42" s="653"/>
      <c r="U42" s="653">
        <f t="shared" ref="U42" si="12">V42</f>
        <v>294581.06</v>
      </c>
      <c r="V42" s="653">
        <v>294581.06</v>
      </c>
      <c r="W42" s="648">
        <v>0</v>
      </c>
      <c r="X42" s="648">
        <v>0</v>
      </c>
      <c r="Y42" s="648">
        <v>0</v>
      </c>
      <c r="Z42" s="648">
        <v>0</v>
      </c>
      <c r="AA42" s="648">
        <v>0</v>
      </c>
      <c r="AB42" s="659">
        <v>51984.9</v>
      </c>
      <c r="AC42" s="587" t="s">
        <v>134</v>
      </c>
      <c r="AD42" s="587">
        <v>0</v>
      </c>
      <c r="AE42" s="587">
        <f t="shared" ref="AE42" si="13">V42</f>
        <v>294581.06</v>
      </c>
      <c r="AF42" s="587">
        <v>0</v>
      </c>
      <c r="AG42" s="587">
        <v>0</v>
      </c>
      <c r="AH42" s="655"/>
      <c r="AI42" s="655"/>
      <c r="AJ42" s="609"/>
    </row>
    <row r="43" spans="1:36" ht="39" customHeight="1" x14ac:dyDescent="0.25">
      <c r="A43" s="30"/>
      <c r="B43" s="639"/>
      <c r="C43" s="392"/>
      <c r="D43" s="392"/>
      <c r="E43" s="643"/>
      <c r="F43" s="392"/>
      <c r="G43" s="392"/>
      <c r="H43" s="392"/>
      <c r="I43" s="392"/>
      <c r="J43" s="27" t="s">
        <v>136</v>
      </c>
      <c r="K43" s="27" t="s">
        <v>137</v>
      </c>
      <c r="L43" s="28" t="s">
        <v>112</v>
      </c>
      <c r="M43" s="28" t="s">
        <v>526</v>
      </c>
      <c r="N43" s="392"/>
      <c r="O43" s="658"/>
      <c r="P43" s="609"/>
      <c r="Q43" s="609"/>
      <c r="R43" s="609"/>
      <c r="S43" s="609"/>
      <c r="T43" s="653"/>
      <c r="U43" s="653"/>
      <c r="V43" s="653"/>
      <c r="W43" s="648"/>
      <c r="X43" s="648"/>
      <c r="Y43" s="648"/>
      <c r="Z43" s="648"/>
      <c r="AA43" s="648"/>
      <c r="AB43" s="660"/>
      <c r="AC43" s="587"/>
      <c r="AD43" s="587"/>
      <c r="AE43" s="587"/>
      <c r="AF43" s="587"/>
      <c r="AG43" s="587"/>
      <c r="AH43" s="655"/>
      <c r="AI43" s="655"/>
      <c r="AJ43" s="609"/>
    </row>
    <row r="44" spans="1:36" ht="53.45" customHeight="1" x14ac:dyDescent="0.25">
      <c r="A44" s="30"/>
      <c r="B44" s="639"/>
      <c r="C44" s="392"/>
      <c r="D44" s="392"/>
      <c r="E44" s="643"/>
      <c r="F44" s="392"/>
      <c r="G44" s="392"/>
      <c r="H44" s="392"/>
      <c r="I44" s="392"/>
      <c r="J44" s="27" t="s">
        <v>139</v>
      </c>
      <c r="K44" s="27" t="s">
        <v>140</v>
      </c>
      <c r="L44" s="28" t="s">
        <v>128</v>
      </c>
      <c r="M44" s="29" t="s">
        <v>129</v>
      </c>
      <c r="N44" s="392"/>
      <c r="O44" s="658"/>
      <c r="P44" s="609"/>
      <c r="Q44" s="609"/>
      <c r="R44" s="609"/>
      <c r="S44" s="609"/>
      <c r="T44" s="653"/>
      <c r="U44" s="653"/>
      <c r="V44" s="653"/>
      <c r="W44" s="648"/>
      <c r="X44" s="648"/>
      <c r="Y44" s="648"/>
      <c r="Z44" s="648"/>
      <c r="AA44" s="648"/>
      <c r="AB44" s="660"/>
      <c r="AC44" s="587"/>
      <c r="AD44" s="587"/>
      <c r="AE44" s="587"/>
      <c r="AF44" s="587"/>
      <c r="AG44" s="587"/>
      <c r="AH44" s="655"/>
      <c r="AI44" s="655"/>
      <c r="AJ44" s="609"/>
    </row>
    <row r="45" spans="1:36" ht="56.45" customHeight="1" x14ac:dyDescent="0.25">
      <c r="A45" s="30"/>
      <c r="B45" s="639"/>
      <c r="C45" s="392"/>
      <c r="D45" s="392"/>
      <c r="E45" s="643"/>
      <c r="F45" s="393"/>
      <c r="G45" s="392"/>
      <c r="H45" s="393"/>
      <c r="I45" s="393"/>
      <c r="J45" s="27" t="s">
        <v>141</v>
      </c>
      <c r="K45" s="27" t="s">
        <v>142</v>
      </c>
      <c r="L45" s="28" t="s">
        <v>143</v>
      </c>
      <c r="M45" s="28" t="s">
        <v>144</v>
      </c>
      <c r="N45" s="393"/>
      <c r="O45" s="658"/>
      <c r="P45" s="621"/>
      <c r="Q45" s="621"/>
      <c r="R45" s="621"/>
      <c r="S45" s="621"/>
      <c r="T45" s="653"/>
      <c r="U45" s="653"/>
      <c r="V45" s="653"/>
      <c r="W45" s="648"/>
      <c r="X45" s="648"/>
      <c r="Y45" s="648"/>
      <c r="Z45" s="648"/>
      <c r="AA45" s="648"/>
      <c r="AB45" s="661"/>
      <c r="AC45" s="587"/>
      <c r="AD45" s="587"/>
      <c r="AE45" s="587"/>
      <c r="AF45" s="587"/>
      <c r="AG45" s="587"/>
      <c r="AH45" s="655"/>
      <c r="AI45" s="655"/>
      <c r="AJ45" s="609"/>
    </row>
    <row r="46" spans="1:36" ht="52.5" customHeight="1" x14ac:dyDescent="0.25">
      <c r="A46" s="26"/>
      <c r="B46" s="639"/>
      <c r="C46" s="392"/>
      <c r="D46" s="392"/>
      <c r="E46" s="643"/>
      <c r="F46" s="641" t="s">
        <v>527</v>
      </c>
      <c r="G46" s="392"/>
      <c r="H46" s="641" t="s">
        <v>80</v>
      </c>
      <c r="I46" s="641" t="s">
        <v>80</v>
      </c>
      <c r="J46" s="27" t="s">
        <v>126</v>
      </c>
      <c r="K46" s="27" t="s">
        <v>127</v>
      </c>
      <c r="L46" s="28" t="s">
        <v>128</v>
      </c>
      <c r="M46" s="29" t="s">
        <v>129</v>
      </c>
      <c r="N46" s="641" t="s">
        <v>130</v>
      </c>
      <c r="O46" s="658" t="s">
        <v>148</v>
      </c>
      <c r="P46" s="649" t="s">
        <v>132</v>
      </c>
      <c r="Q46" s="649" t="s">
        <v>86</v>
      </c>
      <c r="R46" s="649" t="s">
        <v>87</v>
      </c>
      <c r="S46" s="649" t="s">
        <v>133</v>
      </c>
      <c r="T46" s="653"/>
      <c r="U46" s="653">
        <f>V46</f>
        <v>176797.7</v>
      </c>
      <c r="V46" s="653">
        <v>176797.7</v>
      </c>
      <c r="W46" s="648">
        <v>0</v>
      </c>
      <c r="X46" s="648">
        <v>0</v>
      </c>
      <c r="Y46" s="648">
        <v>0</v>
      </c>
      <c r="Z46" s="648">
        <v>0</v>
      </c>
      <c r="AA46" s="648">
        <v>0</v>
      </c>
      <c r="AB46" s="659">
        <v>31199.599999999999</v>
      </c>
      <c r="AC46" s="587" t="s">
        <v>134</v>
      </c>
      <c r="AD46" s="587">
        <v>0</v>
      </c>
      <c r="AE46" s="587">
        <f t="shared" ref="AE46" si="14">V46</f>
        <v>176797.7</v>
      </c>
      <c r="AF46" s="587">
        <v>0</v>
      </c>
      <c r="AG46" s="587">
        <v>0</v>
      </c>
      <c r="AH46" s="655"/>
      <c r="AI46" s="655"/>
      <c r="AJ46" s="609"/>
    </row>
    <row r="47" spans="1:36" ht="37.5" customHeight="1" x14ac:dyDescent="0.25">
      <c r="A47" s="26"/>
      <c r="B47" s="639"/>
      <c r="C47" s="392"/>
      <c r="D47" s="392"/>
      <c r="E47" s="643"/>
      <c r="F47" s="392"/>
      <c r="G47" s="392"/>
      <c r="H47" s="392"/>
      <c r="I47" s="392"/>
      <c r="J47" s="27" t="s">
        <v>136</v>
      </c>
      <c r="K47" s="27" t="s">
        <v>137</v>
      </c>
      <c r="L47" s="28" t="s">
        <v>112</v>
      </c>
      <c r="M47" s="29" t="s">
        <v>528</v>
      </c>
      <c r="N47" s="392"/>
      <c r="O47" s="658"/>
      <c r="P47" s="609"/>
      <c r="Q47" s="609"/>
      <c r="R47" s="609"/>
      <c r="S47" s="609"/>
      <c r="T47" s="653"/>
      <c r="U47" s="653"/>
      <c r="V47" s="653"/>
      <c r="W47" s="648"/>
      <c r="X47" s="648"/>
      <c r="Y47" s="648"/>
      <c r="Z47" s="648"/>
      <c r="AA47" s="648"/>
      <c r="AB47" s="660"/>
      <c r="AC47" s="587"/>
      <c r="AD47" s="587"/>
      <c r="AE47" s="587"/>
      <c r="AF47" s="587"/>
      <c r="AG47" s="587"/>
      <c r="AH47" s="655"/>
      <c r="AI47" s="655"/>
      <c r="AJ47" s="609"/>
    </row>
    <row r="48" spans="1:36" ht="47.1" customHeight="1" x14ac:dyDescent="0.25">
      <c r="A48" s="26"/>
      <c r="B48" s="639"/>
      <c r="C48" s="392"/>
      <c r="D48" s="392"/>
      <c r="E48" s="643"/>
      <c r="F48" s="392"/>
      <c r="G48" s="392"/>
      <c r="H48" s="392"/>
      <c r="I48" s="392"/>
      <c r="J48" s="27" t="s">
        <v>139</v>
      </c>
      <c r="K48" s="27" t="s">
        <v>140</v>
      </c>
      <c r="L48" s="28" t="s">
        <v>128</v>
      </c>
      <c r="M48" s="29" t="s">
        <v>129</v>
      </c>
      <c r="N48" s="392"/>
      <c r="O48" s="658"/>
      <c r="P48" s="609"/>
      <c r="Q48" s="609"/>
      <c r="R48" s="609"/>
      <c r="S48" s="609"/>
      <c r="T48" s="653"/>
      <c r="U48" s="653"/>
      <c r="V48" s="653"/>
      <c r="W48" s="648"/>
      <c r="X48" s="648"/>
      <c r="Y48" s="648"/>
      <c r="Z48" s="648"/>
      <c r="AA48" s="648"/>
      <c r="AB48" s="660"/>
      <c r="AC48" s="587"/>
      <c r="AD48" s="587"/>
      <c r="AE48" s="587"/>
      <c r="AF48" s="587"/>
      <c r="AG48" s="587"/>
      <c r="AH48" s="655"/>
      <c r="AI48" s="655"/>
      <c r="AJ48" s="609"/>
    </row>
    <row r="49" spans="1:36" ht="56.45" customHeight="1" thickBot="1" x14ac:dyDescent="0.3">
      <c r="A49" s="26"/>
      <c r="B49" s="640"/>
      <c r="C49" s="393"/>
      <c r="D49" s="393"/>
      <c r="E49" s="644"/>
      <c r="F49" s="393"/>
      <c r="G49" s="393"/>
      <c r="H49" s="393"/>
      <c r="I49" s="393"/>
      <c r="J49" s="27" t="s">
        <v>141</v>
      </c>
      <c r="K49" s="27" t="s">
        <v>142</v>
      </c>
      <c r="L49" s="28" t="s">
        <v>143</v>
      </c>
      <c r="M49" s="28" t="s">
        <v>144</v>
      </c>
      <c r="N49" s="393"/>
      <c r="O49" s="658"/>
      <c r="P49" s="621"/>
      <c r="Q49" s="621"/>
      <c r="R49" s="621"/>
      <c r="S49" s="621"/>
      <c r="T49" s="653"/>
      <c r="U49" s="653"/>
      <c r="V49" s="653"/>
      <c r="W49" s="648"/>
      <c r="X49" s="648"/>
      <c r="Y49" s="648"/>
      <c r="Z49" s="648"/>
      <c r="AA49" s="648"/>
      <c r="AB49" s="661"/>
      <c r="AC49" s="587"/>
      <c r="AD49" s="587"/>
      <c r="AE49" s="587"/>
      <c r="AF49" s="587"/>
      <c r="AG49" s="587"/>
      <c r="AH49" s="656"/>
      <c r="AI49" s="656"/>
      <c r="AJ49" s="621"/>
    </row>
    <row r="50" spans="1:36" s="189" customFormat="1" ht="43.5" customHeight="1" x14ac:dyDescent="0.25">
      <c r="A50" s="186"/>
      <c r="B50" s="662" t="s">
        <v>529</v>
      </c>
      <c r="C50" s="664" t="s">
        <v>530</v>
      </c>
      <c r="D50" s="664" t="s">
        <v>124</v>
      </c>
      <c r="E50" s="664" t="s">
        <v>125</v>
      </c>
      <c r="F50" s="664" t="s">
        <v>531</v>
      </c>
      <c r="G50" s="664" t="s">
        <v>477</v>
      </c>
      <c r="H50" s="664" t="s">
        <v>80</v>
      </c>
      <c r="I50" s="664" t="s">
        <v>80</v>
      </c>
      <c r="J50" s="187" t="s">
        <v>126</v>
      </c>
      <c r="K50" s="187" t="s">
        <v>127</v>
      </c>
      <c r="L50" s="180" t="s">
        <v>128</v>
      </c>
      <c r="M50" s="188" t="s">
        <v>129</v>
      </c>
      <c r="N50" s="664" t="s">
        <v>130</v>
      </c>
      <c r="O50" s="586" t="s">
        <v>131</v>
      </c>
      <c r="P50" s="664" t="s">
        <v>132</v>
      </c>
      <c r="Q50" s="664" t="s">
        <v>86</v>
      </c>
      <c r="R50" s="664" t="s">
        <v>87</v>
      </c>
      <c r="S50" s="664" t="s">
        <v>133</v>
      </c>
      <c r="T50" s="665">
        <f>U50</f>
        <v>297500</v>
      </c>
      <c r="U50" s="667">
        <f>V50</f>
        <v>297500</v>
      </c>
      <c r="V50" s="667">
        <v>297500</v>
      </c>
      <c r="W50" s="670">
        <v>0</v>
      </c>
      <c r="X50" s="670">
        <v>0</v>
      </c>
      <c r="Y50" s="670">
        <v>0</v>
      </c>
      <c r="Z50" s="670">
        <v>0</v>
      </c>
      <c r="AA50" s="670">
        <v>0</v>
      </c>
      <c r="AB50" s="679">
        <v>52500</v>
      </c>
      <c r="AC50" s="670" t="s">
        <v>134</v>
      </c>
      <c r="AD50" s="670">
        <v>0</v>
      </c>
      <c r="AE50" s="670">
        <f>V50</f>
        <v>297500</v>
      </c>
      <c r="AF50" s="670">
        <v>0</v>
      </c>
      <c r="AG50" s="670">
        <v>0</v>
      </c>
      <c r="AH50" s="677" t="s">
        <v>532</v>
      </c>
      <c r="AI50" s="677" t="s">
        <v>533</v>
      </c>
      <c r="AJ50" s="673"/>
    </row>
    <row r="51" spans="1:36" s="189" customFormat="1" ht="45" x14ac:dyDescent="0.25">
      <c r="A51" s="186"/>
      <c r="B51" s="663"/>
      <c r="C51" s="609"/>
      <c r="D51" s="609"/>
      <c r="E51" s="609"/>
      <c r="F51" s="609"/>
      <c r="G51" s="609"/>
      <c r="H51" s="609"/>
      <c r="I51" s="609"/>
      <c r="J51" s="190" t="s">
        <v>136</v>
      </c>
      <c r="K51" s="190" t="s">
        <v>137</v>
      </c>
      <c r="L51" s="177" t="s">
        <v>112</v>
      </c>
      <c r="M51" s="177" t="s">
        <v>534</v>
      </c>
      <c r="N51" s="609"/>
      <c r="O51" s="587"/>
      <c r="P51" s="609"/>
      <c r="Q51" s="609"/>
      <c r="R51" s="609"/>
      <c r="S51" s="609"/>
      <c r="T51" s="666"/>
      <c r="U51" s="668"/>
      <c r="V51" s="668"/>
      <c r="W51" s="671"/>
      <c r="X51" s="671"/>
      <c r="Y51" s="671"/>
      <c r="Z51" s="671"/>
      <c r="AA51" s="671"/>
      <c r="AB51" s="680"/>
      <c r="AC51" s="671"/>
      <c r="AD51" s="671"/>
      <c r="AE51" s="671"/>
      <c r="AF51" s="671"/>
      <c r="AG51" s="671"/>
      <c r="AH51" s="678"/>
      <c r="AI51" s="678"/>
      <c r="AJ51" s="674"/>
    </row>
    <row r="52" spans="1:36" s="189" customFormat="1" ht="38.1" customHeight="1" x14ac:dyDescent="0.25">
      <c r="A52" s="186"/>
      <c r="B52" s="663"/>
      <c r="C52" s="609"/>
      <c r="D52" s="609"/>
      <c r="E52" s="609"/>
      <c r="F52" s="609"/>
      <c r="G52" s="609"/>
      <c r="H52" s="609"/>
      <c r="I52" s="609"/>
      <c r="J52" s="190" t="s">
        <v>139</v>
      </c>
      <c r="K52" s="190" t="s">
        <v>140</v>
      </c>
      <c r="L52" s="177" t="s">
        <v>128</v>
      </c>
      <c r="M52" s="191" t="s">
        <v>129</v>
      </c>
      <c r="N52" s="609"/>
      <c r="O52" s="587"/>
      <c r="P52" s="609"/>
      <c r="Q52" s="609"/>
      <c r="R52" s="609"/>
      <c r="S52" s="609"/>
      <c r="T52" s="666"/>
      <c r="U52" s="668"/>
      <c r="V52" s="668"/>
      <c r="W52" s="671"/>
      <c r="X52" s="671"/>
      <c r="Y52" s="671"/>
      <c r="Z52" s="671"/>
      <c r="AA52" s="671"/>
      <c r="AB52" s="680"/>
      <c r="AC52" s="671"/>
      <c r="AD52" s="671"/>
      <c r="AE52" s="671"/>
      <c r="AF52" s="671"/>
      <c r="AG52" s="671"/>
      <c r="AH52" s="678"/>
      <c r="AI52" s="678"/>
      <c r="AJ52" s="674"/>
    </row>
    <row r="53" spans="1:36" s="189" customFormat="1" ht="46.5" customHeight="1" thickBot="1" x14ac:dyDescent="0.3">
      <c r="A53" s="186"/>
      <c r="B53" s="663"/>
      <c r="C53" s="609"/>
      <c r="D53" s="609"/>
      <c r="E53" s="609"/>
      <c r="F53" s="609"/>
      <c r="G53" s="609"/>
      <c r="H53" s="609"/>
      <c r="I53" s="609"/>
      <c r="J53" s="192" t="s">
        <v>141</v>
      </c>
      <c r="K53" s="192" t="s">
        <v>142</v>
      </c>
      <c r="L53" s="178" t="s">
        <v>143</v>
      </c>
      <c r="M53" s="178" t="s">
        <v>144</v>
      </c>
      <c r="N53" s="609"/>
      <c r="O53" s="649"/>
      <c r="P53" s="609"/>
      <c r="Q53" s="609"/>
      <c r="R53" s="609"/>
      <c r="S53" s="609"/>
      <c r="T53" s="666"/>
      <c r="U53" s="669"/>
      <c r="V53" s="669"/>
      <c r="W53" s="672"/>
      <c r="X53" s="672"/>
      <c r="Y53" s="672"/>
      <c r="Z53" s="672"/>
      <c r="AA53" s="672"/>
      <c r="AB53" s="681"/>
      <c r="AC53" s="672"/>
      <c r="AD53" s="672"/>
      <c r="AE53" s="672"/>
      <c r="AF53" s="672"/>
      <c r="AG53" s="672"/>
      <c r="AH53" s="678"/>
      <c r="AI53" s="678"/>
      <c r="AJ53" s="674"/>
    </row>
    <row r="54" spans="1:36" s="189" customFormat="1" ht="43.5" customHeight="1" x14ac:dyDescent="0.25">
      <c r="A54" s="186"/>
      <c r="B54" s="662" t="s">
        <v>535</v>
      </c>
      <c r="C54" s="664" t="s">
        <v>530</v>
      </c>
      <c r="D54" s="664" t="s">
        <v>124</v>
      </c>
      <c r="E54" s="664" t="s">
        <v>125</v>
      </c>
      <c r="F54" s="664" t="s">
        <v>524</v>
      </c>
      <c r="G54" s="664" t="s">
        <v>477</v>
      </c>
      <c r="H54" s="664" t="s">
        <v>80</v>
      </c>
      <c r="I54" s="664" t="s">
        <v>80</v>
      </c>
      <c r="J54" s="187" t="s">
        <v>126</v>
      </c>
      <c r="K54" s="187" t="s">
        <v>127</v>
      </c>
      <c r="L54" s="180" t="s">
        <v>128</v>
      </c>
      <c r="M54" s="188" t="s">
        <v>129</v>
      </c>
      <c r="N54" s="664" t="s">
        <v>130</v>
      </c>
      <c r="O54" s="586" t="s">
        <v>145</v>
      </c>
      <c r="P54" s="664" t="s">
        <v>132</v>
      </c>
      <c r="Q54" s="664" t="s">
        <v>86</v>
      </c>
      <c r="R54" s="664" t="s">
        <v>87</v>
      </c>
      <c r="S54" s="664" t="s">
        <v>133</v>
      </c>
      <c r="T54" s="665">
        <f>U54</f>
        <v>387152.92</v>
      </c>
      <c r="U54" s="667">
        <f>V54</f>
        <v>387152.92</v>
      </c>
      <c r="V54" s="667">
        <v>387152.92</v>
      </c>
      <c r="W54" s="670">
        <v>0</v>
      </c>
      <c r="X54" s="670">
        <v>0</v>
      </c>
      <c r="Y54" s="670">
        <v>0</v>
      </c>
      <c r="Z54" s="670">
        <v>0</v>
      </c>
      <c r="AA54" s="670">
        <v>0</v>
      </c>
      <c r="AB54" s="679">
        <v>68321.11</v>
      </c>
      <c r="AC54" s="670" t="s">
        <v>134</v>
      </c>
      <c r="AD54" s="670">
        <v>0</v>
      </c>
      <c r="AE54" s="670">
        <f>V54</f>
        <v>387152.92</v>
      </c>
      <c r="AF54" s="670">
        <v>0</v>
      </c>
      <c r="AG54" s="670">
        <v>0</v>
      </c>
      <c r="AH54" s="677" t="s">
        <v>532</v>
      </c>
      <c r="AI54" s="677" t="s">
        <v>533</v>
      </c>
      <c r="AJ54" s="673"/>
    </row>
    <row r="55" spans="1:36" s="189" customFormat="1" ht="45" x14ac:dyDescent="0.25">
      <c r="A55" s="186"/>
      <c r="B55" s="663"/>
      <c r="C55" s="609"/>
      <c r="D55" s="609"/>
      <c r="E55" s="609"/>
      <c r="F55" s="609"/>
      <c r="G55" s="609"/>
      <c r="H55" s="609"/>
      <c r="I55" s="609"/>
      <c r="J55" s="190" t="s">
        <v>136</v>
      </c>
      <c r="K55" s="190" t="s">
        <v>137</v>
      </c>
      <c r="L55" s="177" t="s">
        <v>112</v>
      </c>
      <c r="M55" s="177" t="s">
        <v>536</v>
      </c>
      <c r="N55" s="609"/>
      <c r="O55" s="587"/>
      <c r="P55" s="609"/>
      <c r="Q55" s="609"/>
      <c r="R55" s="609"/>
      <c r="S55" s="609"/>
      <c r="T55" s="666"/>
      <c r="U55" s="668"/>
      <c r="V55" s="668"/>
      <c r="W55" s="671"/>
      <c r="X55" s="671"/>
      <c r="Y55" s="671"/>
      <c r="Z55" s="671"/>
      <c r="AA55" s="671"/>
      <c r="AB55" s="680"/>
      <c r="AC55" s="671"/>
      <c r="AD55" s="671"/>
      <c r="AE55" s="671"/>
      <c r="AF55" s="671"/>
      <c r="AG55" s="671"/>
      <c r="AH55" s="678"/>
      <c r="AI55" s="678"/>
      <c r="AJ55" s="674"/>
    </row>
    <row r="56" spans="1:36" s="189" customFormat="1" ht="38.1" customHeight="1" x14ac:dyDescent="0.25">
      <c r="A56" s="186"/>
      <c r="B56" s="663"/>
      <c r="C56" s="609"/>
      <c r="D56" s="609"/>
      <c r="E56" s="609"/>
      <c r="F56" s="609"/>
      <c r="G56" s="609"/>
      <c r="H56" s="609"/>
      <c r="I56" s="609"/>
      <c r="J56" s="190" t="s">
        <v>139</v>
      </c>
      <c r="K56" s="190" t="s">
        <v>140</v>
      </c>
      <c r="L56" s="177" t="s">
        <v>128</v>
      </c>
      <c r="M56" s="191" t="s">
        <v>129</v>
      </c>
      <c r="N56" s="609"/>
      <c r="O56" s="587"/>
      <c r="P56" s="609"/>
      <c r="Q56" s="609"/>
      <c r="R56" s="609"/>
      <c r="S56" s="609"/>
      <c r="T56" s="666"/>
      <c r="U56" s="668"/>
      <c r="V56" s="668"/>
      <c r="W56" s="671"/>
      <c r="X56" s="671"/>
      <c r="Y56" s="671"/>
      <c r="Z56" s="671"/>
      <c r="AA56" s="671"/>
      <c r="AB56" s="680"/>
      <c r="AC56" s="671"/>
      <c r="AD56" s="671"/>
      <c r="AE56" s="671"/>
      <c r="AF56" s="671"/>
      <c r="AG56" s="671"/>
      <c r="AH56" s="678"/>
      <c r="AI56" s="678"/>
      <c r="AJ56" s="674"/>
    </row>
    <row r="57" spans="1:36" s="189" customFormat="1" ht="46.5" customHeight="1" thickBot="1" x14ac:dyDescent="0.3">
      <c r="A57" s="186"/>
      <c r="B57" s="675"/>
      <c r="C57" s="676"/>
      <c r="D57" s="676"/>
      <c r="E57" s="676"/>
      <c r="F57" s="676"/>
      <c r="G57" s="676"/>
      <c r="H57" s="676"/>
      <c r="I57" s="676"/>
      <c r="J57" s="193" t="s">
        <v>141</v>
      </c>
      <c r="K57" s="193" t="s">
        <v>142</v>
      </c>
      <c r="L57" s="179" t="s">
        <v>143</v>
      </c>
      <c r="M57" s="179" t="s">
        <v>144</v>
      </c>
      <c r="N57" s="676"/>
      <c r="O57" s="588"/>
      <c r="P57" s="676"/>
      <c r="Q57" s="676"/>
      <c r="R57" s="676"/>
      <c r="S57" s="676"/>
      <c r="T57" s="684"/>
      <c r="U57" s="682"/>
      <c r="V57" s="682"/>
      <c r="W57" s="683"/>
      <c r="X57" s="683"/>
      <c r="Y57" s="683"/>
      <c r="Z57" s="683"/>
      <c r="AA57" s="683"/>
      <c r="AB57" s="687"/>
      <c r="AC57" s="683"/>
      <c r="AD57" s="683"/>
      <c r="AE57" s="683"/>
      <c r="AF57" s="683"/>
      <c r="AG57" s="683"/>
      <c r="AH57" s="685"/>
      <c r="AI57" s="685"/>
      <c r="AJ57" s="686"/>
    </row>
  </sheetData>
  <mergeCells count="461">
    <mergeCell ref="AG54:AG57"/>
    <mergeCell ref="AH54:AH57"/>
    <mergeCell ref="AI54:AI57"/>
    <mergeCell ref="AJ54:AJ57"/>
    <mergeCell ref="AA54:AA57"/>
    <mergeCell ref="AB54:AB57"/>
    <mergeCell ref="AC54:AC57"/>
    <mergeCell ref="AD54:AD57"/>
    <mergeCell ref="AE54:AE57"/>
    <mergeCell ref="AF54:AF57"/>
    <mergeCell ref="U54:U57"/>
    <mergeCell ref="V54:V57"/>
    <mergeCell ref="W54:W57"/>
    <mergeCell ref="X54:X57"/>
    <mergeCell ref="Y54:Y57"/>
    <mergeCell ref="Z54:Z57"/>
    <mergeCell ref="O54:O57"/>
    <mergeCell ref="P54:P57"/>
    <mergeCell ref="Q54:Q57"/>
    <mergeCell ref="R54:R57"/>
    <mergeCell ref="S54:S57"/>
    <mergeCell ref="T54:T57"/>
    <mergeCell ref="AJ50:AJ53"/>
    <mergeCell ref="B54:B57"/>
    <mergeCell ref="C54:C57"/>
    <mergeCell ref="D54:D57"/>
    <mergeCell ref="E54:E57"/>
    <mergeCell ref="F54:F57"/>
    <mergeCell ref="G54:G57"/>
    <mergeCell ref="H54:H57"/>
    <mergeCell ref="I54:I57"/>
    <mergeCell ref="N54:N57"/>
    <mergeCell ref="AD50:AD53"/>
    <mergeCell ref="AE50:AE53"/>
    <mergeCell ref="AF50:AF53"/>
    <mergeCell ref="AG50:AG53"/>
    <mergeCell ref="AH50:AH53"/>
    <mergeCell ref="AI50:AI53"/>
    <mergeCell ref="X50:X53"/>
    <mergeCell ref="Y50:Y53"/>
    <mergeCell ref="Z50:Z53"/>
    <mergeCell ref="AA50:AA53"/>
    <mergeCell ref="AB50:AB53"/>
    <mergeCell ref="AC50:AC53"/>
    <mergeCell ref="R50:R53"/>
    <mergeCell ref="S50:S53"/>
    <mergeCell ref="F46:F49"/>
    <mergeCell ref="H46:H49"/>
    <mergeCell ref="T50:T53"/>
    <mergeCell ref="U50:U53"/>
    <mergeCell ref="V50:V53"/>
    <mergeCell ref="W50:W53"/>
    <mergeCell ref="H50:H53"/>
    <mergeCell ref="I50:I53"/>
    <mergeCell ref="N50:N53"/>
    <mergeCell ref="O50:O53"/>
    <mergeCell ref="P50:P53"/>
    <mergeCell ref="Q50:Q53"/>
    <mergeCell ref="AC42:AC45"/>
    <mergeCell ref="AD42:AD45"/>
    <mergeCell ref="AE42:AE45"/>
    <mergeCell ref="AF42:AF45"/>
    <mergeCell ref="AD46:AD49"/>
    <mergeCell ref="AE46:AE49"/>
    <mergeCell ref="AF46:AF49"/>
    <mergeCell ref="AG46:AG49"/>
    <mergeCell ref="B50:B53"/>
    <mergeCell ref="C50:C53"/>
    <mergeCell ref="D50:D53"/>
    <mergeCell ref="E50:E53"/>
    <mergeCell ref="F50:F53"/>
    <mergeCell ref="G50:G53"/>
    <mergeCell ref="X46:X49"/>
    <mergeCell ref="Y46:Y49"/>
    <mergeCell ref="Z46:Z49"/>
    <mergeCell ref="AA46:AA49"/>
    <mergeCell ref="AB46:AB49"/>
    <mergeCell ref="AC46:AC49"/>
    <mergeCell ref="Q46:Q49"/>
    <mergeCell ref="R46:R49"/>
    <mergeCell ref="S46:S49"/>
    <mergeCell ref="U46:U49"/>
    <mergeCell ref="Z38:Z41"/>
    <mergeCell ref="AA38:AA41"/>
    <mergeCell ref="AB38:AB41"/>
    <mergeCell ref="G34:G49"/>
    <mergeCell ref="I46:I49"/>
    <mergeCell ref="N46:N49"/>
    <mergeCell ref="O46:O49"/>
    <mergeCell ref="P46:P49"/>
    <mergeCell ref="AB42:AB45"/>
    <mergeCell ref="V46:V49"/>
    <mergeCell ref="W46:W49"/>
    <mergeCell ref="F42:F45"/>
    <mergeCell ref="H42:H45"/>
    <mergeCell ref="I42:I45"/>
    <mergeCell ref="N42:N45"/>
    <mergeCell ref="O42:O45"/>
    <mergeCell ref="P42:P45"/>
    <mergeCell ref="Q42:Q45"/>
    <mergeCell ref="R42:R45"/>
    <mergeCell ref="S42:S45"/>
    <mergeCell ref="AJ34:AJ49"/>
    <mergeCell ref="F38:F41"/>
    <mergeCell ref="H38:H41"/>
    <mergeCell ref="I38:I41"/>
    <mergeCell ref="N38:N41"/>
    <mergeCell ref="O38:O41"/>
    <mergeCell ref="P38:P41"/>
    <mergeCell ref="Q38:Q41"/>
    <mergeCell ref="R38:R41"/>
    <mergeCell ref="AC34:AC37"/>
    <mergeCell ref="AD34:AD37"/>
    <mergeCell ref="AE34:AE37"/>
    <mergeCell ref="AF34:AF37"/>
    <mergeCell ref="AG34:AG37"/>
    <mergeCell ref="AH34:AH49"/>
    <mergeCell ref="AC38:AC41"/>
    <mergeCell ref="AD38:AD41"/>
    <mergeCell ref="AE38:AE41"/>
    <mergeCell ref="AF38:AF41"/>
    <mergeCell ref="W34:W37"/>
    <mergeCell ref="X34:X37"/>
    <mergeCell ref="Y34:Y37"/>
    <mergeCell ref="Z34:Z37"/>
    <mergeCell ref="AG42:AG45"/>
    <mergeCell ref="AI30:AI33"/>
    <mergeCell ref="AA34:AA37"/>
    <mergeCell ref="AB34:AB37"/>
    <mergeCell ref="Q34:Q37"/>
    <mergeCell ref="R34:R37"/>
    <mergeCell ref="S34:S37"/>
    <mergeCell ref="T34:T49"/>
    <mergeCell ref="U34:U37"/>
    <mergeCell ref="V34:V37"/>
    <mergeCell ref="S38:S41"/>
    <mergeCell ref="U38:U41"/>
    <mergeCell ref="V38:V41"/>
    <mergeCell ref="U42:U45"/>
    <mergeCell ref="AI34:AI49"/>
    <mergeCell ref="V42:V45"/>
    <mergeCell ref="W42:W45"/>
    <mergeCell ref="X42:X45"/>
    <mergeCell ref="Y42:Y45"/>
    <mergeCell ref="Z42:Z45"/>
    <mergeCell ref="AA42:AA45"/>
    <mergeCell ref="AG38:AG41"/>
    <mergeCell ref="W38:W41"/>
    <mergeCell ref="X38:X41"/>
    <mergeCell ref="Y38:Y41"/>
    <mergeCell ref="S30:S33"/>
    <mergeCell ref="H34:H37"/>
    <mergeCell ref="I34:I37"/>
    <mergeCell ref="N34:N37"/>
    <mergeCell ref="O34:O37"/>
    <mergeCell ref="P34:P37"/>
    <mergeCell ref="AF30:AF33"/>
    <mergeCell ref="AG30:AG33"/>
    <mergeCell ref="AH30:AH33"/>
    <mergeCell ref="C24:C29"/>
    <mergeCell ref="AJ30:AJ33"/>
    <mergeCell ref="B34:B49"/>
    <mergeCell ref="C34:C49"/>
    <mergeCell ref="D34:D49"/>
    <mergeCell ref="E34:E49"/>
    <mergeCell ref="F34:F37"/>
    <mergeCell ref="Z30:Z33"/>
    <mergeCell ref="AA30:AA33"/>
    <mergeCell ref="AB30:AB33"/>
    <mergeCell ref="AC30:AC33"/>
    <mergeCell ref="AD30:AD33"/>
    <mergeCell ref="AE30:AE33"/>
    <mergeCell ref="T30:T33"/>
    <mergeCell ref="U30:U33"/>
    <mergeCell ref="V30:V33"/>
    <mergeCell ref="W30:W33"/>
    <mergeCell ref="X30:X33"/>
    <mergeCell ref="Y30:Y33"/>
    <mergeCell ref="N30:N33"/>
    <mergeCell ref="O30:O33"/>
    <mergeCell ref="P30:P33"/>
    <mergeCell ref="Q30:Q33"/>
    <mergeCell ref="R30:R33"/>
    <mergeCell ref="P24:P25"/>
    <mergeCell ref="AG26:AG29"/>
    <mergeCell ref="A30:A33"/>
    <mergeCell ref="B30:B33"/>
    <mergeCell ref="C30:C33"/>
    <mergeCell ref="D30:D33"/>
    <mergeCell ref="E30:E33"/>
    <mergeCell ref="F30:F33"/>
    <mergeCell ref="G30:G33"/>
    <mergeCell ref="H30:H33"/>
    <mergeCell ref="I30:I33"/>
    <mergeCell ref="AA26:AA29"/>
    <mergeCell ref="AB26:AB29"/>
    <mergeCell ref="AC26:AC29"/>
    <mergeCell ref="AD26:AD29"/>
    <mergeCell ref="AE26:AE29"/>
    <mergeCell ref="AF26:AF29"/>
    <mergeCell ref="U26:U29"/>
    <mergeCell ref="V26:V29"/>
    <mergeCell ref="W26:W29"/>
    <mergeCell ref="X26:X29"/>
    <mergeCell ref="Y26:Y29"/>
    <mergeCell ref="Z26:Z29"/>
    <mergeCell ref="B24:B29"/>
    <mergeCell ref="AE20:AE23"/>
    <mergeCell ref="AF20:AF23"/>
    <mergeCell ref="AG24:AG25"/>
    <mergeCell ref="AH24:AH29"/>
    <mergeCell ref="AI24:AI29"/>
    <mergeCell ref="AJ24:AJ29"/>
    <mergeCell ref="F26:F29"/>
    <mergeCell ref="G26:G29"/>
    <mergeCell ref="H26:H29"/>
    <mergeCell ref="I26:I29"/>
    <mergeCell ref="N26:N29"/>
    <mergeCell ref="O26:O29"/>
    <mergeCell ref="AA24:AA25"/>
    <mergeCell ref="AB24:AB25"/>
    <mergeCell ref="AC24:AC25"/>
    <mergeCell ref="AD24:AD25"/>
    <mergeCell ref="AE24:AE25"/>
    <mergeCell ref="AF24:AF25"/>
    <mergeCell ref="U24:U25"/>
    <mergeCell ref="V24:V25"/>
    <mergeCell ref="W24:W25"/>
    <mergeCell ref="X24:X25"/>
    <mergeCell ref="Y24:Y25"/>
    <mergeCell ref="Z24:Z25"/>
    <mergeCell ref="D24:D29"/>
    <mergeCell ref="E24:E29"/>
    <mergeCell ref="F24:F25"/>
    <mergeCell ref="G24:G25"/>
    <mergeCell ref="H24:H25"/>
    <mergeCell ref="I24:I25"/>
    <mergeCell ref="N24:N25"/>
    <mergeCell ref="AA20:AA23"/>
    <mergeCell ref="AB20:AB23"/>
    <mergeCell ref="U20:U23"/>
    <mergeCell ref="V20:V23"/>
    <mergeCell ref="W20:W23"/>
    <mergeCell ref="X20:X23"/>
    <mergeCell ref="Y20:Y23"/>
    <mergeCell ref="Z20:Z23"/>
    <mergeCell ref="Q24:Q25"/>
    <mergeCell ref="R24:R25"/>
    <mergeCell ref="S24:S25"/>
    <mergeCell ref="T24:T29"/>
    <mergeCell ref="P26:P29"/>
    <mergeCell ref="Q26:Q29"/>
    <mergeCell ref="R26:R29"/>
    <mergeCell ref="S26:S29"/>
    <mergeCell ref="O24:O25"/>
    <mergeCell ref="AH18:AH23"/>
    <mergeCell ref="AI18:AI23"/>
    <mergeCell ref="AJ18:AJ23"/>
    <mergeCell ref="F20:F23"/>
    <mergeCell ref="G20:G23"/>
    <mergeCell ref="H20:H23"/>
    <mergeCell ref="I20:I23"/>
    <mergeCell ref="N20:N23"/>
    <mergeCell ref="O20:O23"/>
    <mergeCell ref="AA18:AA19"/>
    <mergeCell ref="AB18:AB19"/>
    <mergeCell ref="AC18:AC19"/>
    <mergeCell ref="AD18:AD19"/>
    <mergeCell ref="AE18:AE19"/>
    <mergeCell ref="AF18:AF19"/>
    <mergeCell ref="U18:U19"/>
    <mergeCell ref="V18:V19"/>
    <mergeCell ref="W18:W19"/>
    <mergeCell ref="X18:X19"/>
    <mergeCell ref="Y18:Y19"/>
    <mergeCell ref="Z18:Z19"/>
    <mergeCell ref="O18:O19"/>
    <mergeCell ref="P18:P19"/>
    <mergeCell ref="AG20:AG23"/>
    <mergeCell ref="Q18:Q19"/>
    <mergeCell ref="R18:R19"/>
    <mergeCell ref="S18:S19"/>
    <mergeCell ref="T18:T23"/>
    <mergeCell ref="P20:P23"/>
    <mergeCell ref="Q20:Q23"/>
    <mergeCell ref="R20:R23"/>
    <mergeCell ref="S20:S23"/>
    <mergeCell ref="AG14:AG17"/>
    <mergeCell ref="AA14:AA17"/>
    <mergeCell ref="AB14:AB17"/>
    <mergeCell ref="AC14:AC17"/>
    <mergeCell ref="AD14:AD17"/>
    <mergeCell ref="AE14:AE17"/>
    <mergeCell ref="AF14:AF17"/>
    <mergeCell ref="U14:U17"/>
    <mergeCell ref="V14:V17"/>
    <mergeCell ref="W14:W17"/>
    <mergeCell ref="X14:X17"/>
    <mergeCell ref="Y14:Y17"/>
    <mergeCell ref="Z14:Z17"/>
    <mergeCell ref="AG18:AG19"/>
    <mergeCell ref="AC20:AC23"/>
    <mergeCell ref="AD20:AD23"/>
    <mergeCell ref="B18:B23"/>
    <mergeCell ref="C18:C23"/>
    <mergeCell ref="D18:D23"/>
    <mergeCell ref="E18:E23"/>
    <mergeCell ref="F18:F19"/>
    <mergeCell ref="G18:G19"/>
    <mergeCell ref="H18:H19"/>
    <mergeCell ref="I18:I19"/>
    <mergeCell ref="N18:N19"/>
    <mergeCell ref="AG12:AG13"/>
    <mergeCell ref="AH12:AH17"/>
    <mergeCell ref="AI12:AI17"/>
    <mergeCell ref="AJ12:AJ17"/>
    <mergeCell ref="F14:F17"/>
    <mergeCell ref="G14:G17"/>
    <mergeCell ref="H14:H17"/>
    <mergeCell ref="I14:I17"/>
    <mergeCell ref="N14:N17"/>
    <mergeCell ref="O14:O17"/>
    <mergeCell ref="AA12:AA13"/>
    <mergeCell ref="AB12:AB13"/>
    <mergeCell ref="AC12:AC13"/>
    <mergeCell ref="AD12:AD13"/>
    <mergeCell ref="AE12:AE13"/>
    <mergeCell ref="AF12:AF13"/>
    <mergeCell ref="U12:U13"/>
    <mergeCell ref="V12:V13"/>
    <mergeCell ref="W12:W13"/>
    <mergeCell ref="X12:X13"/>
    <mergeCell ref="Y12:Y13"/>
    <mergeCell ref="Z12:Z13"/>
    <mergeCell ref="O12:O13"/>
    <mergeCell ref="P12:P13"/>
    <mergeCell ref="Q12:Q13"/>
    <mergeCell ref="R12:R13"/>
    <mergeCell ref="S12:S13"/>
    <mergeCell ref="T12:T17"/>
    <mergeCell ref="P14:P17"/>
    <mergeCell ref="Q14:Q17"/>
    <mergeCell ref="R14:R17"/>
    <mergeCell ref="S14:S17"/>
    <mergeCell ref="AJ10:AJ11"/>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T10:T11"/>
    <mergeCell ref="B12:B17"/>
    <mergeCell ref="C12:C17"/>
    <mergeCell ref="D12:D17"/>
    <mergeCell ref="E12:E17"/>
    <mergeCell ref="F12:F13"/>
    <mergeCell ref="G12:G13"/>
    <mergeCell ref="H12:H13"/>
    <mergeCell ref="I12:I13"/>
    <mergeCell ref="N12:N13"/>
    <mergeCell ref="B10:B11"/>
    <mergeCell ref="C10:C11"/>
    <mergeCell ref="D10:D11"/>
    <mergeCell ref="E10:E11"/>
    <mergeCell ref="F10:F11"/>
    <mergeCell ref="G10:G11"/>
    <mergeCell ref="X8:X9"/>
    <mergeCell ref="Y8:Y9"/>
    <mergeCell ref="Z8:Z9"/>
    <mergeCell ref="H6:H9"/>
    <mergeCell ref="I6:I9"/>
    <mergeCell ref="N6:N7"/>
    <mergeCell ref="O6:O7"/>
    <mergeCell ref="P6:P7"/>
    <mergeCell ref="Q6:Q7"/>
    <mergeCell ref="U10:U11"/>
    <mergeCell ref="V10:V11"/>
    <mergeCell ref="W10:W11"/>
    <mergeCell ref="H10:H11"/>
    <mergeCell ref="I10:I11"/>
    <mergeCell ref="N10:N11"/>
    <mergeCell ref="O10:O11"/>
    <mergeCell ref="P10:P11"/>
    <mergeCell ref="Q10:Q11"/>
    <mergeCell ref="AF6:AF7"/>
    <mergeCell ref="AG6:AG7"/>
    <mergeCell ref="AH6:AH9"/>
    <mergeCell ref="AI6:AI9"/>
    <mergeCell ref="AD8:AD9"/>
    <mergeCell ref="AE8:AE9"/>
    <mergeCell ref="AF8:AF9"/>
    <mergeCell ref="AG8:AG9"/>
    <mergeCell ref="X6:X7"/>
    <mergeCell ref="O8:O9"/>
    <mergeCell ref="P8:P9"/>
    <mergeCell ref="Q8:Q9"/>
    <mergeCell ref="R8:R9"/>
    <mergeCell ref="S8:S9"/>
    <mergeCell ref="U8:U9"/>
    <mergeCell ref="V8:V9"/>
    <mergeCell ref="AD6:AD7"/>
    <mergeCell ref="AE6:AE7"/>
    <mergeCell ref="R6:R7"/>
    <mergeCell ref="S6:S7"/>
    <mergeCell ref="W8:W9"/>
    <mergeCell ref="AA8:AA9"/>
    <mergeCell ref="AB8:AB9"/>
    <mergeCell ref="Z6:Z7"/>
    <mergeCell ref="AA6:AA7"/>
    <mergeCell ref="AB6:AB7"/>
    <mergeCell ref="AC6:AC7"/>
    <mergeCell ref="T6:T9"/>
    <mergeCell ref="U6:U7"/>
    <mergeCell ref="V6:V7"/>
    <mergeCell ref="W6:W7"/>
    <mergeCell ref="AJ3:AJ4"/>
    <mergeCell ref="B6:B9"/>
    <mergeCell ref="C6:C9"/>
    <mergeCell ref="D6:D9"/>
    <mergeCell ref="E6:E9"/>
    <mergeCell ref="F6:F7"/>
    <mergeCell ref="G6:G9"/>
    <mergeCell ref="T3:T4"/>
    <mergeCell ref="U3:U4"/>
    <mergeCell ref="V3:AA3"/>
    <mergeCell ref="AB3:AB4"/>
    <mergeCell ref="AC3:AC4"/>
    <mergeCell ref="AD3:AF3"/>
    <mergeCell ref="N3:N4"/>
    <mergeCell ref="O3:O4"/>
    <mergeCell ref="P3:P4"/>
    <mergeCell ref="Q3:Q4"/>
    <mergeCell ref="AC8:AC9"/>
    <mergeCell ref="AJ6:AJ9"/>
    <mergeCell ref="F8:F9"/>
    <mergeCell ref="N8:N9"/>
    <mergeCell ref="R3:R4"/>
    <mergeCell ref="S3:S4"/>
    <mergeCell ref="Y6:Y7"/>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338" t="s">
        <v>40</v>
      </c>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331" t="s">
        <v>0</v>
      </c>
      <c r="C3" s="331" t="s">
        <v>1</v>
      </c>
      <c r="D3" s="331" t="s">
        <v>28</v>
      </c>
      <c r="E3" s="331" t="s">
        <v>29</v>
      </c>
      <c r="F3" s="331" t="s">
        <v>30</v>
      </c>
      <c r="G3" s="331" t="s">
        <v>3</v>
      </c>
      <c r="H3" s="331" t="s">
        <v>4</v>
      </c>
      <c r="I3" s="331" t="s">
        <v>5</v>
      </c>
      <c r="J3" s="334" t="s">
        <v>6</v>
      </c>
      <c r="K3" s="334"/>
      <c r="L3" s="334"/>
      <c r="M3" s="334"/>
      <c r="N3" s="327" t="s">
        <v>47</v>
      </c>
      <c r="O3" s="331" t="s">
        <v>31</v>
      </c>
      <c r="P3" s="330" t="s">
        <v>42</v>
      </c>
      <c r="Q3" s="330" t="s">
        <v>32</v>
      </c>
      <c r="R3" s="330" t="s">
        <v>37</v>
      </c>
      <c r="S3" s="330" t="s">
        <v>33</v>
      </c>
      <c r="T3" s="331" t="s">
        <v>55</v>
      </c>
      <c r="U3" s="331" t="s">
        <v>57</v>
      </c>
      <c r="V3" s="334" t="s">
        <v>59</v>
      </c>
      <c r="W3" s="334"/>
      <c r="X3" s="334"/>
      <c r="Y3" s="334"/>
      <c r="Z3" s="334"/>
      <c r="AA3" s="334"/>
      <c r="AB3" s="331" t="s">
        <v>69</v>
      </c>
      <c r="AC3" s="408" t="s">
        <v>75</v>
      </c>
      <c r="AD3" s="410" t="s">
        <v>77</v>
      </c>
      <c r="AE3" s="411"/>
      <c r="AF3" s="412"/>
      <c r="AG3" s="327" t="s">
        <v>27</v>
      </c>
      <c r="AH3" s="327" t="s">
        <v>36</v>
      </c>
      <c r="AI3" s="331" t="s">
        <v>34</v>
      </c>
      <c r="AJ3" s="327" t="s">
        <v>35</v>
      </c>
    </row>
    <row r="4" spans="1:36" ht="127.5" x14ac:dyDescent="0.25">
      <c r="A4" s="1"/>
      <c r="B4" s="331"/>
      <c r="C4" s="331"/>
      <c r="D4" s="331"/>
      <c r="E4" s="331"/>
      <c r="F4" s="331"/>
      <c r="G4" s="331"/>
      <c r="H4" s="331"/>
      <c r="I4" s="331"/>
      <c r="J4" s="3" t="s">
        <v>7</v>
      </c>
      <c r="K4" s="3" t="s">
        <v>8</v>
      </c>
      <c r="L4" s="3" t="s">
        <v>9</v>
      </c>
      <c r="M4" s="11" t="s">
        <v>10</v>
      </c>
      <c r="N4" s="328"/>
      <c r="O4" s="331"/>
      <c r="P4" s="330"/>
      <c r="Q4" s="330"/>
      <c r="R4" s="330"/>
      <c r="S4" s="330"/>
      <c r="T4" s="331"/>
      <c r="U4" s="331"/>
      <c r="V4" s="3" t="s">
        <v>61</v>
      </c>
      <c r="W4" s="3" t="s">
        <v>62</v>
      </c>
      <c r="X4" s="3" t="s">
        <v>15</v>
      </c>
      <c r="Y4" s="3" t="s">
        <v>63</v>
      </c>
      <c r="Z4" s="3" t="s">
        <v>60</v>
      </c>
      <c r="AA4" s="3" t="s">
        <v>25</v>
      </c>
      <c r="AB4" s="331"/>
      <c r="AC4" s="409"/>
      <c r="AD4" s="3" t="s">
        <v>16</v>
      </c>
      <c r="AE4" s="3" t="s">
        <v>17</v>
      </c>
      <c r="AF4" s="3" t="s">
        <v>26</v>
      </c>
      <c r="AG4" s="328"/>
      <c r="AH4" s="328"/>
      <c r="AI4" s="331"/>
      <c r="AJ4" s="328"/>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688" t="s">
        <v>24</v>
      </c>
      <c r="C14" s="688"/>
      <c r="D14" s="688"/>
      <c r="E14" s="688"/>
      <c r="F14" s="688"/>
      <c r="G14" s="688"/>
      <c r="H14" s="688"/>
      <c r="I14" s="688"/>
      <c r="J14" s="688"/>
      <c r="K14" s="688"/>
      <c r="L14" s="688"/>
      <c r="M14" s="688"/>
      <c r="N14" s="688"/>
      <c r="O14" s="688"/>
      <c r="P14" s="688"/>
      <c r="Q14" s="688"/>
      <c r="R14" s="688"/>
      <c r="S14" s="688"/>
      <c r="T14" s="688"/>
      <c r="U14" s="688"/>
      <c r="V14" s="688"/>
      <c r="W14" s="688"/>
      <c r="X14" s="688"/>
      <c r="Y14" s="688"/>
      <c r="Z14" s="688"/>
      <c r="AA14" s="688"/>
      <c r="AB14" s="688"/>
      <c r="AC14" s="688"/>
      <c r="AD14" s="688"/>
      <c r="AE14" s="688"/>
      <c r="AF14" s="688"/>
      <c r="AG14" s="688"/>
      <c r="AH14" s="688"/>
      <c r="AI14" s="688"/>
      <c r="AJ14" s="688"/>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ŠMSM</vt:lpstr>
      <vt:lpstr>AM</vt:lpstr>
      <vt:lpstr>SM</vt:lpstr>
      <vt:lpstr>SADM</vt:lpstr>
      <vt:lpstr>VRM</vt:lpstr>
      <vt:lpstr>SAM</vt:lpstr>
      <vt:lpstr>JUNGTINIAI</vt:lpstr>
      <vt:lpstr>ŠMSM!Print_Area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2026-09-03T10:32:50Z</dcterms:modified>
</cp:coreProperties>
</file>